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01"/>
  <workbookPr/>
  <mc:AlternateContent xmlns:mc="http://schemas.openxmlformats.org/markup-compatibility/2006">
    <mc:Choice Requires="x15">
      <x15ac:absPath xmlns:x15ac="http://schemas.microsoft.com/office/spreadsheetml/2010/11/ac" url="C:\Users\IrishD\Vodafone Group\Group IR - General\Financial Results\FY21\FR - Q4\Annual Report (FY21)\_FINAL MATERIALS\"/>
    </mc:Choice>
  </mc:AlternateContent>
  <xr:revisionPtr revIDLastSave="0" documentId="8_{CA0893B3-B3BD-4C92-A4A7-D692B3B6D6B6}" xr6:coauthVersionLast="47" xr6:coauthVersionMax="47" xr10:uidLastSave="{00000000-0000-0000-0000-000000000000}"/>
  <workbookProtection workbookAlgorithmName="SHA-512" workbookHashValue="uqgVh8apS9mBJrZVEmQAeLNCxh3h/AR8aXct1plskQhaJvks22blpSr7UigCVm7qTvr/b1kRr9WZ5XkoUNuKtg==" workbookSaltValue="Lrl6yQZGHlbUsHQ/FPeexw==" workbookSpinCount="100000" lockStructure="1"/>
  <bookViews>
    <workbookView xWindow="-120" yWindow="-120" windowWidth="27660" windowHeight="16440" tabRatio="923" xr2:uid="{00000000-000D-0000-FFFF-FFFF00000000}"/>
  </bookViews>
  <sheets>
    <sheet name="Cover" sheetId="1" r:id="rId1"/>
    <sheet name="Home" sheetId="2" r:id="rId2"/>
    <sheet name="Disclosure references" sheetId="19" r:id="rId3"/>
    <sheet name="ENVIRONMENT &gt;&gt;&gt;" sheetId="27" r:id="rId4"/>
    <sheet name="Planet" sheetId="6" r:id="rId5"/>
    <sheet name="SOCIAL &gt;&gt;&gt;" sheetId="25" r:id="rId6"/>
    <sheet name="Inclusion for All" sheetId="5" r:id="rId7"/>
    <sheet name="Digital Society" sheetId="4" r:id="rId8"/>
    <sheet name="Headcount" sheetId="30" r:id="rId9"/>
    <sheet name="Diversity &amp; Inclusion" sheetId="7" r:id="rId10"/>
    <sheet name="Health &amp; Safety" sheetId="9" r:id="rId11"/>
    <sheet name="Responsible supply chain" sheetId="8" r:id="rId12"/>
    <sheet name="GOVERNANCE &gt;&gt;&gt;" sheetId="26" r:id="rId13"/>
    <sheet name="Board &amp; ExCo" sheetId="24" r:id="rId14"/>
    <sheet name="Remuneration" sheetId="29" r:id="rId15"/>
    <sheet name="OTHER &gt;&gt;&gt;" sheetId="28" r:id="rId16"/>
    <sheet name="Assurance" sheetId="10" r:id="rId17"/>
    <sheet name="Subject matter information" sheetId="13" r:id="rId18"/>
    <sheet name="GRI" sheetId="14" r:id="rId19"/>
    <sheet name="UNGC" sheetId="15" r:id="rId20"/>
    <sheet name="Scope of reporting" sheetId="16" r:id="rId21"/>
    <sheet name="How we report our KPIs" sheetId="17" r:id="rId22"/>
  </sheets>
  <definedNames>
    <definedName name="_Hlk534269269" localSheetId="16">Assurance!#REF!</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5" i="9" l="1"/>
  <c r="E34" i="9"/>
  <c r="E33" i="9"/>
  <c r="E32" i="9"/>
  <c r="E31" i="9"/>
  <c r="E30" i="9"/>
  <c r="E29" i="9"/>
  <c r="E28" i="9"/>
  <c r="E27" i="9"/>
  <c r="E26" i="9"/>
  <c r="E25" i="9"/>
  <c r="D74" i="30"/>
  <c r="D73" i="30"/>
  <c r="D72" i="30"/>
  <c r="D71" i="30"/>
  <c r="D70" i="30"/>
  <c r="E38" i="6" l="1"/>
  <c r="D38" i="6"/>
  <c r="C54" i="6" l="1"/>
  <c r="R29" i="24" l="1"/>
  <c r="R21" i="24" l="1"/>
  <c r="R17" i="24"/>
  <c r="R13" i="24"/>
  <c r="R18" i="24"/>
  <c r="R16" i="24"/>
  <c r="R12" i="24"/>
  <c r="R14" i="24"/>
  <c r="R19" i="24"/>
  <c r="R15" i="24"/>
  <c r="R11" i="24"/>
  <c r="R10" i="24"/>
  <c r="R41" i="24"/>
  <c r="R40" i="24"/>
  <c r="R38" i="24"/>
  <c r="R34" i="24"/>
  <c r="R28" i="24"/>
  <c r="R36" i="24"/>
  <c r="R32" i="24"/>
  <c r="R39" i="24"/>
  <c r="R35" i="24"/>
  <c r="R31" i="24"/>
  <c r="R30" i="24"/>
  <c r="R37" i="24"/>
  <c r="R33" i="24"/>
  <c r="C45" i="6"/>
  <c r="C80" i="6"/>
  <c r="E79" i="6"/>
  <c r="D79" i="6"/>
  <c r="C79" i="6"/>
  <c r="E78" i="6"/>
  <c r="D78" i="6"/>
  <c r="C78" i="6"/>
  <c r="C63" i="6"/>
  <c r="C81" i="6" l="1"/>
  <c r="E81" i="6"/>
  <c r="D81" i="6"/>
  <c r="D45" i="6" l="1"/>
  <c r="C62" i="9" l="1"/>
  <c r="D62" i="9"/>
  <c r="E62" i="9"/>
  <c r="G62" i="9"/>
  <c r="H62" i="9"/>
  <c r="I62" i="9"/>
  <c r="K50" i="9"/>
  <c r="L50" i="9"/>
  <c r="G50" i="9"/>
  <c r="H50" i="9"/>
  <c r="E54" i="6" l="1"/>
  <c r="D54" i="6"/>
  <c r="C64" i="6" l="1"/>
  <c r="C65" i="6" s="1"/>
  <c r="D64" i="6"/>
  <c r="D65" i="6" s="1"/>
  <c r="E64" i="6"/>
  <c r="E65" i="6" s="1"/>
  <c r="C27" i="6"/>
  <c r="E26" i="6"/>
  <c r="E27" i="6" s="1"/>
  <c r="D26" i="6"/>
  <c r="D27" i="6" s="1"/>
  <c r="E45" i="6"/>
  <c r="M62" i="9"/>
  <c r="L62" i="9"/>
  <c r="K62" i="9"/>
  <c r="D50" i="9"/>
  <c r="C50" i="9"/>
</calcChain>
</file>

<file path=xl/sharedStrings.xml><?xml version="1.0" encoding="utf-8"?>
<sst xmlns="http://schemas.openxmlformats.org/spreadsheetml/2006/main" count="1408" uniqueCount="941">
  <si>
    <t>ESG Addendum 2021</t>
  </si>
  <si>
    <t>Our purpose – to connect for a better future by enabling inclusive and sustainable digital societies – serves as the framework for what we do at Vodafone. It is underpinned by our focus on three specific areas or pillars: Inclusion for All and Planet and Digital Society.
To underpin the delivery of our purpose, we ensure that we operate in a responsible way. Acting ethically, lawfully and with integrity is critical to our long-term success.</t>
  </si>
  <si>
    <t>Environment</t>
  </si>
  <si>
    <t>Spreadsheet tab</t>
  </si>
  <si>
    <t>Greenhouse gas ('GHG') emissions</t>
  </si>
  <si>
    <t xml:space="preserve"> Planet </t>
  </si>
  <si>
    <t>Energy use and sources</t>
  </si>
  <si>
    <t>Renewable electricity</t>
  </si>
  <si>
    <t>Carbon enablement ratio</t>
  </si>
  <si>
    <t>Energy Management System certifications</t>
  </si>
  <si>
    <t>Network waste management</t>
  </si>
  <si>
    <t xml:space="preserve">Total water usage </t>
  </si>
  <si>
    <t>Social</t>
  </si>
  <si>
    <t>4G population coverage</t>
  </si>
  <si>
    <t xml:space="preserve"> Inclusion for All </t>
  </si>
  <si>
    <t>Female customers in Africa and Turkey</t>
  </si>
  <si>
    <t>Future Jobs Finder completions</t>
  </si>
  <si>
    <t>M-Pesa customers and agents</t>
  </si>
  <si>
    <t>Europe gigabit capable connections</t>
  </si>
  <si>
    <t xml:space="preserve"> Digital Society </t>
  </si>
  <si>
    <t>5G availability</t>
  </si>
  <si>
    <t xml:space="preserve">IoT SIM connections </t>
  </si>
  <si>
    <t>Businesses using V-Hub service</t>
  </si>
  <si>
    <t>Smallholder farmers registered on Connected Farmer platform</t>
  </si>
  <si>
    <t>Headcount and contract types</t>
  </si>
  <si>
    <t xml:space="preserve"> Headcount </t>
  </si>
  <si>
    <t>Employee turnover</t>
  </si>
  <si>
    <t>Footprint (by geography and operating segments)</t>
  </si>
  <si>
    <t>Employees covered by collective bargaining agreements</t>
  </si>
  <si>
    <t>Gender diversity</t>
  </si>
  <si>
    <t xml:space="preserve"> Diversity &amp; Inclusion </t>
  </si>
  <si>
    <t>Contract types</t>
  </si>
  <si>
    <t>Age demographics</t>
  </si>
  <si>
    <t xml:space="preserve">Average training hours </t>
  </si>
  <si>
    <t>Work-related injuries or ill health</t>
  </si>
  <si>
    <t xml:space="preserve"> Health &amp; Safety </t>
  </si>
  <si>
    <t>Lost-time incidents ('LTI')</t>
  </si>
  <si>
    <t>Recordable fatalities</t>
  </si>
  <si>
    <t xml:space="preserve">Recordable Incident Rate ('TRIR') </t>
  </si>
  <si>
    <t>Certifications: Occupational Health &amp; Safety and Environment</t>
  </si>
  <si>
    <t>Site assessments</t>
  </si>
  <si>
    <t xml:space="preserve"> Responsible Supply Chain </t>
  </si>
  <si>
    <t>Sites where we have conducted a confidential survey of supplier employees via their personal mobile phones</t>
  </si>
  <si>
    <t>Trust Your Supplier ('TYS'): Suppliers onboarded (by spend)</t>
  </si>
  <si>
    <t xml:space="preserve">Governance  </t>
  </si>
  <si>
    <t>Board composition</t>
  </si>
  <si>
    <t xml:space="preserve"> Board &amp; ExCo </t>
  </si>
  <si>
    <t>Executive Committee composition</t>
  </si>
  <si>
    <t>Governance structure</t>
  </si>
  <si>
    <t>Performance measures in incentive plans</t>
  </si>
  <si>
    <t xml:space="preserve"> Remuneration </t>
  </si>
  <si>
    <t>ESG measures in long-term incentive plan</t>
  </si>
  <si>
    <t>Fair Pay Principles</t>
  </si>
  <si>
    <t> </t>
  </si>
  <si>
    <t>Other</t>
  </si>
  <si>
    <t>Independent Limited Assurance Report to Vodafone Group Plc</t>
  </si>
  <si>
    <t xml:space="preserve"> Assurance </t>
  </si>
  <si>
    <t>Subject matter information</t>
  </si>
  <si>
    <t xml:space="preserve"> Subject matter information </t>
  </si>
  <si>
    <t>Global Reporting Initiative (GRI) Standards index 2020</t>
  </si>
  <si>
    <t xml:space="preserve"> GRI </t>
  </si>
  <si>
    <t>United Nations Global Compact (UNGC) Communication on Progress</t>
  </si>
  <si>
    <t xml:space="preserve"> UNGC </t>
  </si>
  <si>
    <t>Scope of reporting</t>
  </si>
  <si>
    <t xml:space="preserve"> Scope of reporting </t>
  </si>
  <si>
    <t>How we report our key performance indicators</t>
  </si>
  <si>
    <t xml:space="preserve"> How we report our KPIs </t>
  </si>
  <si>
    <t>Disclosure references</t>
  </si>
  <si>
    <t>Our sustainable business strategy helps the delivery of our targets across three pillars: Inclusion for All, Planet and Digital Society. We aspire to enable an inclusive and sustainable digital society. In parallel, we remain dedicated to ensuring that Vodafone operates responsibly and ethically, supported by our corporate disclosure programme. This is an area which we believe is more important than ever, given the ongoing COVID-19 crisis and the role business plays in supporting society during this period of uncertainty and change.</t>
  </si>
  <si>
    <t>Disclosure</t>
  </si>
  <si>
    <t>Document type</t>
  </si>
  <si>
    <t>Year</t>
  </si>
  <si>
    <t>Link</t>
  </si>
  <si>
    <t>A</t>
  </si>
  <si>
    <t>Annual Report</t>
  </si>
  <si>
    <t>PDF</t>
  </si>
  <si>
    <t>vodafone.com/ar2021</t>
  </si>
  <si>
    <t>Anti-bribery and corruption webpage</t>
  </si>
  <si>
    <t>Webpage</t>
  </si>
  <si>
    <t>–</t>
  </si>
  <si>
    <t>vodafone.com/sustainable-business/operating-responsibly/anti-bribery-and-corruption</t>
  </si>
  <si>
    <t>Anti-bribery (including Gifts and Hospitality)</t>
  </si>
  <si>
    <t>vodafone.com/sites/default/files/2021-05/vodafone-external-anti-bribery-policy-gifts-hospitality_0.pdf</t>
  </si>
  <si>
    <t>C</t>
  </si>
  <si>
    <t>Codes and Compliance (Governance)</t>
  </si>
  <si>
    <t>investors.vodafone.com/our-purpose-and-esg-performance/governance/codes-and-compliance</t>
  </si>
  <si>
    <t>Code of Conduct</t>
  </si>
  <si>
    <t>vodafone.com/code-of-conduct</t>
  </si>
  <si>
    <t>Code of Conduct (translations)</t>
  </si>
  <si>
    <t>vodafone.com/about-vodafone/who-we-are/people-and-culture/code-of-conduct</t>
  </si>
  <si>
    <t>Conflict Minterals Report</t>
  </si>
  <si>
    <t>vodafone.com/about-vodafone/reporting-centre/sustainability-reporting</t>
  </si>
  <si>
    <t>Corporate website</t>
  </si>
  <si>
    <t>vodafone.com</t>
  </si>
  <si>
    <t>D</t>
  </si>
  <si>
    <t>Digital for Green paper</t>
  </si>
  <si>
    <t>vodafone.com/sites/default/files/2021-01/europeconnected_digital_for_green.pdf</t>
  </si>
  <si>
    <t>vodafone.com/fair-pay</t>
  </si>
  <si>
    <t>G</t>
  </si>
  <si>
    <t>Green Bond Framework</t>
  </si>
  <si>
    <t>investors.vodafone.com/sites/vodafone-ir/files/vodafone/debt-investors/green-bond-framework/green-bond-framework.pdf</t>
  </si>
  <si>
    <t xml:space="preserve">Green Report Report </t>
  </si>
  <si>
    <t>vodafone.com/content/dam/vodcom/files/vdf_files_2020/pdfs/Vodafone_Green_Bond_Report_2020.pdf</t>
  </si>
  <si>
    <t>Green Bond Second-Party Opinion</t>
  </si>
  <si>
    <t>investors.vodafone.com/sites/vodafone-ir/files/vodafone/debt-investors/green-bond-framework/vodafone-group-plc-spo-final-version.pdf</t>
  </si>
  <si>
    <t>H</t>
  </si>
  <si>
    <t>Human Rights Policy Statement</t>
  </si>
  <si>
    <t>vodafone.com/human-rights-policy-statement</t>
  </si>
  <si>
    <t>I</t>
  </si>
  <si>
    <t>Investor Relations website</t>
  </si>
  <si>
    <t>investors.vodafone.com</t>
  </si>
  <si>
    <t>L</t>
  </si>
  <si>
    <t>Law Enforcement Assistance disclosures</t>
  </si>
  <si>
    <t>vodafone.com/handling-law-enforcement-demands</t>
  </si>
  <si>
    <t>M</t>
  </si>
  <si>
    <t>Modern Slavery Statement</t>
  </si>
  <si>
    <t xml:space="preserve">vodafone.com/modern-slavery-statement </t>
  </si>
  <si>
    <t>O</t>
  </si>
  <si>
    <t>Operating responsibily homepage</t>
  </si>
  <si>
    <t>vodafone.com/operating-responsibly</t>
  </si>
  <si>
    <t>P</t>
  </si>
  <si>
    <t>Purpose pillars homepage</t>
  </si>
  <si>
    <t>vodafone.com/our-purpose</t>
  </si>
  <si>
    <t>Privacy Policy</t>
  </si>
  <si>
    <t>vodafone.com/privacy-centre</t>
  </si>
  <si>
    <t>Proxy Statement / Notice of AGM</t>
  </si>
  <si>
    <t xml:space="preserve">vodafone.com/agm </t>
  </si>
  <si>
    <t>Suppliers: Code of Ethical Purchasing</t>
  </si>
  <si>
    <t>vodafone.com/code-of-ethical-purchasing</t>
  </si>
  <si>
    <t>S</t>
  </si>
  <si>
    <t>Suppliers: Policies and Requirements</t>
  </si>
  <si>
    <t>vodafone.com/about/suppliers/policies-and-requirements</t>
  </si>
  <si>
    <t>Sustainability Accounting Standards Board ('SASB') disclosures</t>
  </si>
  <si>
    <t>investors.vodafone.com/sasb</t>
  </si>
  <si>
    <t>T</t>
  </si>
  <si>
    <t>Taskforce for Climate-related Financial Disclosures ('TCFD') report</t>
  </si>
  <si>
    <t>investors.vodafone.com/tcfd</t>
  </si>
  <si>
    <t>Tax Risk Management Policy</t>
  </si>
  <si>
    <t>vodafone.com/sites/default/files/2021-04/global-policy-tax-risk-management-2021.pdf</t>
  </si>
  <si>
    <t>Taxation and Economic Contribution</t>
  </si>
  <si>
    <t>vodafone.com/tax</t>
  </si>
  <si>
    <t>U</t>
  </si>
  <si>
    <t>UK Gender Pay Gap</t>
  </si>
  <si>
    <t>vodafone.com/uk-gender-pay-gap</t>
  </si>
  <si>
    <t>V</t>
  </si>
  <si>
    <t>Vodafone Board of Directors</t>
  </si>
  <si>
    <t>vodafone.com/board</t>
  </si>
  <si>
    <t>Vodafone Board Committees</t>
  </si>
  <si>
    <t>vodafone.com/investors/group/governance/board-committees</t>
  </si>
  <si>
    <t>Vodafone Executive Committee</t>
  </si>
  <si>
    <t>vodafone.com/exco</t>
  </si>
  <si>
    <t>Planet</t>
  </si>
  <si>
    <t>We believe that urgent and sustained action is required to address the climate emergency. Business success should not come at a cost to the environment, and we are committed to ensure the greening of all of our activities. We also see a key role for our digital networks and technologies in helping to address climate change. Digitalisation is key to saving energy, using natural resources more efficiently and creating a circular economy.</t>
  </si>
  <si>
    <r>
      <t>Greenhouse gas ('GHG') emissions (million tonnes CO</t>
    </r>
    <r>
      <rPr>
        <b/>
        <vertAlign val="subscript"/>
        <sz val="9.5"/>
        <color theme="0"/>
        <rFont val="Vodafone Rg (Headings)"/>
      </rPr>
      <t>2</t>
    </r>
    <r>
      <rPr>
        <b/>
        <sz val="9.5"/>
        <color theme="0"/>
        <rFont val="Vodafone Rg"/>
        <family val="2"/>
        <scheme val="major"/>
      </rPr>
      <t>e)</t>
    </r>
    <r>
      <rPr>
        <b/>
        <vertAlign val="superscript"/>
        <sz val="9.5"/>
        <color theme="0"/>
        <rFont val="Vodafone Rg"/>
        <family val="2"/>
        <scheme val="major"/>
      </rPr>
      <t>1</t>
    </r>
  </si>
  <si>
    <t>Scope 1 and 2 emissions</t>
  </si>
  <si>
    <t>Scope 1 GHG emissions (market-based method)^</t>
  </si>
  <si>
    <t>Scope 2 GHG emissions (market-based method)^</t>
  </si>
  <si>
    <t>Total Scope 1 and Scope 2 GHG emissions (market-based method)^</t>
  </si>
  <si>
    <t>Scope 1 GHG emissions (location-based method)^</t>
  </si>
  <si>
    <t>Scope 2 GHG emissions (location-based method)^</t>
  </si>
  <si>
    <t>Total Scope 1 and Scope 2 GHG emissions (location-based method)^</t>
  </si>
  <si>
    <r>
      <t>Scope 3 emissions by source</t>
    </r>
    <r>
      <rPr>
        <b/>
        <vertAlign val="superscript"/>
        <sz val="9.5"/>
        <color theme="9"/>
        <rFont val="Vodafone Rg"/>
        <family val="2"/>
        <scheme val="major"/>
      </rPr>
      <t>2</t>
    </r>
  </si>
  <si>
    <t>Purchased goods and services</t>
  </si>
  <si>
    <t>Use of sold products</t>
  </si>
  <si>
    <t>Upstream leased assets</t>
  </si>
  <si>
    <t>Fuel and energy-related activities</t>
  </si>
  <si>
    <t>Joint ventures and Associates</t>
  </si>
  <si>
    <t>Business travel^</t>
  </si>
  <si>
    <t>Waste generated in our operations</t>
  </si>
  <si>
    <t>Total Scope 3 GHG emissions</t>
  </si>
  <si>
    <t>Notes:</t>
  </si>
  <si>
    <t>1. Environmental performance data has been re-baselined in line with our policy that disposals are removed in the year of disposal, unless otherwise noted.</t>
  </si>
  <si>
    <t>2. The 2019 and 2020 Scope 3 emissions data has not been re-baselined to remove New Zealand.</t>
  </si>
  <si>
    <t>^ 2021 Assured by Grant Thornton UK LLP. See 'Assurance' and 'Subject Matter Information' tabs for further information.</t>
  </si>
  <si>
    <r>
      <t>Scope 1 greenhouse gas emissions (thousand tonnes CO</t>
    </r>
    <r>
      <rPr>
        <b/>
        <vertAlign val="subscript"/>
        <sz val="9.5"/>
        <color theme="0"/>
        <rFont val="Vodafone Rg"/>
        <scheme val="major"/>
      </rPr>
      <t>2</t>
    </r>
    <r>
      <rPr>
        <b/>
        <sz val="9.5"/>
        <color theme="0"/>
        <rFont val="Vodafone Rg"/>
        <family val="2"/>
        <scheme val="major"/>
      </rPr>
      <t>e)</t>
    </r>
  </si>
  <si>
    <t>Diesel and petrol</t>
  </si>
  <si>
    <t>Transport (fleet)</t>
  </si>
  <si>
    <t>Refrigerant gases</t>
  </si>
  <si>
    <t>Natural gas</t>
  </si>
  <si>
    <t xml:space="preserve">Total </t>
  </si>
  <si>
    <t>Energy use (GWh)</t>
  </si>
  <si>
    <t>Network base station sites</t>
  </si>
  <si>
    <t>Technology centres</t>
  </si>
  <si>
    <t>Offices</t>
  </si>
  <si>
    <t>Retail</t>
  </si>
  <si>
    <t>Total^</t>
  </si>
  <si>
    <t>^ 2021 Assured by Grant Thornton UK LLP. See 'Assurance' and 'Subject Matter Information' tabs for further information</t>
  </si>
  <si>
    <t>Energy sources (GWh)</t>
  </si>
  <si>
    <t>RENEWABLE: Grid renewable energy</t>
  </si>
  <si>
    <t>RENEWABLE: On-site renewable energy</t>
  </si>
  <si>
    <t>NON-RENEWABLE: Grid electricity</t>
  </si>
  <si>
    <t>NON-RENEWABLE: Diesel and petrol</t>
  </si>
  <si>
    <t>NON-RENEWABLE: Other</t>
  </si>
  <si>
    <t>Grid renewable electricity purchased (% of purchased electricity)^</t>
  </si>
  <si>
    <t>Grid renewable electricity purchased (% of purchased electricity) (Europe only)</t>
  </si>
  <si>
    <r>
      <t>Total emissions avoided as a consequence of IoT technologies and services (million tonnes CO</t>
    </r>
    <r>
      <rPr>
        <vertAlign val="subscript"/>
        <sz val="9.5"/>
        <color theme="3"/>
        <rFont val="Vodafone Rg (Headings)"/>
      </rPr>
      <t>2</t>
    </r>
    <r>
      <rPr>
        <sz val="9.5"/>
        <color theme="3"/>
        <rFont val="Vodafone Rg"/>
        <family val="2"/>
        <scheme val="major"/>
      </rPr>
      <t>e)^</t>
    </r>
  </si>
  <si>
    <r>
      <t>Scope 1 and Scope 2 emissions (million tonnes of CO</t>
    </r>
    <r>
      <rPr>
        <vertAlign val="subscript"/>
        <sz val="9.5"/>
        <color theme="3"/>
        <rFont val="Vodafone Rg (Headings)"/>
      </rPr>
      <t>2</t>
    </r>
    <r>
      <rPr>
        <sz val="9.5"/>
        <color theme="3"/>
        <rFont val="Vodafone Rg"/>
        <family val="2"/>
        <scheme val="major"/>
      </rPr>
      <t>e)^</t>
    </r>
  </si>
  <si>
    <t>Ratio of GHG emissions savings for customers to our own emissions GHG footprint^ ('Enablement ratio')</t>
  </si>
  <si>
    <t>ISO 50001</t>
  </si>
  <si>
    <t>% of Group's energy use</t>
  </si>
  <si>
    <t>Albania</t>
  </si>
  <si>
    <t>Accredited</t>
  </si>
  <si>
    <t>Germany</t>
  </si>
  <si>
    <t>Greece</t>
  </si>
  <si>
    <t>Ireland</t>
  </si>
  <si>
    <t>Spain</t>
  </si>
  <si>
    <t>Turkey</t>
  </si>
  <si>
    <t>United Kingdom</t>
  </si>
  <si>
    <t>Network waste management (excl. hazardous waste) (metric tonnes)</t>
  </si>
  <si>
    <t>Reused</t>
  </si>
  <si>
    <t>Recycled</t>
  </si>
  <si>
    <t>Landfilled</t>
  </si>
  <si>
    <t>Total network waste</t>
  </si>
  <si>
    <r>
      <t>Total water usage (cubic metres, M</t>
    </r>
    <r>
      <rPr>
        <b/>
        <vertAlign val="superscript"/>
        <sz val="9.5"/>
        <color theme="0"/>
        <rFont val="Vodafone Rg"/>
        <family val="2"/>
        <scheme val="major"/>
      </rPr>
      <t>3</t>
    </r>
    <r>
      <rPr>
        <b/>
        <sz val="9.5"/>
        <color theme="0"/>
        <rFont val="Vodafone Rg"/>
        <family val="2"/>
        <scheme val="major"/>
      </rPr>
      <t>)</t>
    </r>
  </si>
  <si>
    <t>Water used</t>
  </si>
  <si>
    <t>Inclusion for All</t>
  </si>
  <si>
    <t xml:space="preserve">Our Inclusion for All strategy seeks to ensure no one is left behind. It focuses on access to connectivity, digital skills and creating relevant products and services, such as access to education, healthcare and finance. </t>
  </si>
  <si>
    <t xml:space="preserve">Performance metrics </t>
  </si>
  <si>
    <r>
      <t>4G population coverage (outdoor 1Mbps) – Europe</t>
    </r>
    <r>
      <rPr>
        <vertAlign val="superscript"/>
        <sz val="10.35"/>
        <color rgb="FF4A4D4E"/>
        <rFont val="Vodafone Rg (Body)"/>
      </rPr>
      <t>1</t>
    </r>
  </si>
  <si>
    <r>
      <t>4G population coverage (outdoor 1Mbps) – Africa</t>
    </r>
    <r>
      <rPr>
        <vertAlign val="superscript"/>
        <sz val="9.5"/>
        <color rgb="FF4A4D4E"/>
        <rFont val="Vodafone Rg (Body)"/>
      </rPr>
      <t>2</t>
    </r>
  </si>
  <si>
    <t>Estimated number of female customers in Africa and Turkey (millions)</t>
  </si>
  <si>
    <t>Estimated additional female customers in Africa and Turkey since 2016 (millions)</t>
  </si>
  <si>
    <t>Total number of Future Jobs Finder completions (cumulative progress to date) (thousands)</t>
  </si>
  <si>
    <t>Number of M-Pesa customers (millions)</t>
  </si>
  <si>
    <t>Number of M-Pesa agents (thousands)</t>
  </si>
  <si>
    <t>1. Includes VodafoneZiggo.</t>
  </si>
  <si>
    <t>2. Based on coverage in Africa, including Egypt. Excludes Safaricom. 2021 coverage also includes Ghana.</t>
  </si>
  <si>
    <t>Digital Society</t>
  </si>
  <si>
    <t>We believe in the power of connectivity and digital services to strengthen the resilience of economies. Through our mobile and fixed networks, data flows at speed, connecting people and communities. Through our Digital Society pillar we are focused on digitalising critical sectors, whilst continuing to invest in our network infrastructure and coverage. We have specifically focused on small and medium-sized enterprises (‘SMEs’), smart cities, agriculture and health.</t>
  </si>
  <si>
    <t>Europe gigabit capable connections (millions)</t>
  </si>
  <si>
    <t>5G available in countries</t>
  </si>
  <si>
    <t>5G available in cities (&gt;100k population)</t>
  </si>
  <si>
    <t>IoT SIM connections (millions)</t>
  </si>
  <si>
    <t>Number of businesses using V-Hub service (millions)</t>
  </si>
  <si>
    <t>Number of smallholder farmers registered on Connected Farmer platform (millions)</t>
  </si>
  <si>
    <t>People</t>
  </si>
  <si>
    <t>We are committed to developing a diverse and inclusive global workforce that reflects the customers and societies we serve.</t>
  </si>
  <si>
    <r>
      <t>Headcount and contract types</t>
    </r>
    <r>
      <rPr>
        <b/>
        <vertAlign val="superscript"/>
        <sz val="9.5"/>
        <color theme="0"/>
        <rFont val="Vodafone Rg"/>
        <family val="2"/>
        <scheme val="major"/>
      </rPr>
      <t>1</t>
    </r>
  </si>
  <si>
    <r>
      <t>Average headcount</t>
    </r>
    <r>
      <rPr>
        <vertAlign val="superscript"/>
        <sz val="9.5"/>
        <color rgb="FF4A4D4E"/>
        <rFont val="Vodafone Rg"/>
        <family val="2"/>
        <scheme val="major"/>
      </rPr>
      <t>2</t>
    </r>
  </si>
  <si>
    <r>
      <t>Average number of employees</t>
    </r>
    <r>
      <rPr>
        <vertAlign val="superscript"/>
        <sz val="9.5"/>
        <color rgb="FF4A4D4E"/>
        <rFont val="Vodafone Rg"/>
        <family val="2"/>
        <scheme val="major"/>
      </rPr>
      <t>2</t>
    </r>
  </si>
  <si>
    <r>
      <t>Average number of contractors</t>
    </r>
    <r>
      <rPr>
        <vertAlign val="superscript"/>
        <sz val="9.5"/>
        <color rgb="FF4A4D4E"/>
        <rFont val="Vodafone Rg"/>
        <family val="2"/>
        <scheme val="major"/>
      </rPr>
      <t>2</t>
    </r>
  </si>
  <si>
    <t>Employee nationalities</t>
  </si>
  <si>
    <t>Permanent</t>
  </si>
  <si>
    <t>Fixed Term Contracts</t>
  </si>
  <si>
    <t>Full-time</t>
  </si>
  <si>
    <t>Part-time</t>
  </si>
  <si>
    <t>Notes: 
1. All figures exclude headcount in Associates and Joint Ventures (VodafoneZiggo, INWIT, Safaricom, TPG Telecom, Vodafone Idea and Indus Towers)</t>
  </si>
  <si>
    <t>2. The 2020 employee data has been adjusted to account for Liberty being included.</t>
  </si>
  <si>
    <t>Voluntary turnover</t>
  </si>
  <si>
    <t xml:space="preserve"> - Male</t>
  </si>
  <si>
    <t xml:space="preserve"> - Female</t>
  </si>
  <si>
    <t>Involuntary turnover</t>
  </si>
  <si>
    <t xml:space="preserve">Note: 
1. Employee turnover is calculated as number of male/female leavers compared to total overall leavers. </t>
  </si>
  <si>
    <r>
      <t>Footprint: Geography</t>
    </r>
    <r>
      <rPr>
        <b/>
        <vertAlign val="superscript"/>
        <sz val="9.5"/>
        <color theme="0"/>
        <rFont val="Vodafone Rg"/>
        <family val="2"/>
        <scheme val="major"/>
      </rPr>
      <t>1</t>
    </r>
  </si>
  <si>
    <t>Congo, Democratic Republic of</t>
  </si>
  <si>
    <t>Czech Republic</t>
  </si>
  <si>
    <t>Egypt</t>
  </si>
  <si>
    <t>Ghana</t>
  </si>
  <si>
    <t>Hungary</t>
  </si>
  <si>
    <r>
      <t>India</t>
    </r>
    <r>
      <rPr>
        <vertAlign val="superscript"/>
        <sz val="9.5"/>
        <color rgb="FF4A4D4E"/>
        <rFont val="Vodafone Rg"/>
        <family val="2"/>
        <scheme val="major"/>
      </rPr>
      <t>2</t>
    </r>
  </si>
  <si>
    <t>Italy</t>
  </si>
  <si>
    <t>Lesotho</t>
  </si>
  <si>
    <t>Mozambique</t>
  </si>
  <si>
    <t>Portugal</t>
  </si>
  <si>
    <t>Romania</t>
  </si>
  <si>
    <t>South Africa</t>
  </si>
  <si>
    <t>Tanzania</t>
  </si>
  <si>
    <r>
      <t>Other</t>
    </r>
    <r>
      <rPr>
        <vertAlign val="superscript"/>
        <sz val="9.5"/>
        <color rgb="FF4A4D4E"/>
        <rFont val="Vodafone Rg"/>
        <family val="2"/>
        <scheme val="major"/>
      </rPr>
      <t>3</t>
    </r>
  </si>
  <si>
    <t>Notes: 
1. May not cast due to rounding.
2. _VOIS India only. 
3. 'Other' includes Group entities where headcount is spread across more than one market, reflects headcount in discontinued operations or where we have no operating presence.</t>
  </si>
  <si>
    <r>
      <t>Footprint: Operating segments</t>
    </r>
    <r>
      <rPr>
        <b/>
        <vertAlign val="superscript"/>
        <sz val="9.5"/>
        <color theme="0"/>
        <rFont val="Vodafone Rg"/>
        <family val="2"/>
        <scheme val="major"/>
      </rPr>
      <t>1</t>
    </r>
  </si>
  <si>
    <r>
      <t>Germany</t>
    </r>
    <r>
      <rPr>
        <vertAlign val="superscript"/>
        <sz val="9.5"/>
        <color rgb="FF4A4D4E"/>
        <rFont val="Vodafone Rg"/>
        <family val="2"/>
        <scheme val="major"/>
      </rPr>
      <t>2</t>
    </r>
  </si>
  <si>
    <r>
      <t>UK</t>
    </r>
    <r>
      <rPr>
        <vertAlign val="superscript"/>
        <sz val="9.5"/>
        <rFont val="Vodafone Rg"/>
        <scheme val="major"/>
      </rPr>
      <t>2</t>
    </r>
  </si>
  <si>
    <r>
      <t>Italy</t>
    </r>
    <r>
      <rPr>
        <vertAlign val="superscript"/>
        <sz val="9.5"/>
        <rFont val="Vodafone Rg"/>
        <scheme val="major"/>
      </rPr>
      <t>2</t>
    </r>
  </si>
  <si>
    <r>
      <t>Spain</t>
    </r>
    <r>
      <rPr>
        <vertAlign val="superscript"/>
        <sz val="9.5"/>
        <rFont val="Vodafone Rg"/>
        <scheme val="major"/>
      </rPr>
      <t>2</t>
    </r>
  </si>
  <si>
    <r>
      <t>Vodacom</t>
    </r>
    <r>
      <rPr>
        <vertAlign val="superscript"/>
        <sz val="9.5"/>
        <rFont val="Vodafone Rg"/>
        <scheme val="major"/>
      </rPr>
      <t>2</t>
    </r>
  </si>
  <si>
    <r>
      <t>VOIS and Shared Operations</t>
    </r>
    <r>
      <rPr>
        <vertAlign val="superscript"/>
        <sz val="9.5"/>
        <rFont val="Vodafone Rg"/>
        <scheme val="major"/>
      </rPr>
      <t>3</t>
    </r>
  </si>
  <si>
    <r>
      <t>Other</t>
    </r>
    <r>
      <rPr>
        <vertAlign val="superscript"/>
        <sz val="9.5"/>
        <color rgb="FF4A4D4E"/>
        <rFont val="Vodafone Rg (Headings)"/>
      </rPr>
      <t>4</t>
    </r>
  </si>
  <si>
    <t>Notes: 
1. May not cast due to rounding.</t>
  </si>
  <si>
    <t>2. The percentages reflect headcount in each operating company or group of operating companies such as Vodacom. The percentages exclude headcount in our shared services businesses (‘_VOIS’) and other shared operations.</t>
  </si>
  <si>
    <t>3. _VOIS and Shared Operations constitute a significant number of our employees, and includes _VOIS headcount across our footprint (India, Romania, Hungary and Egypt) as well as in our global Group entities.</t>
  </si>
  <si>
    <t>4. 'Other' includes employees based in all other operating companies (Albania, Czech Republic, Egypt, Ghana, Greece, Hungary, Ireland, Portugal, Romania, Turkey) and other countries.</t>
  </si>
  <si>
    <t>Percentage of employees covered by collective bargaining agreements</t>
  </si>
  <si>
    <t>% of Group's workforce</t>
  </si>
  <si>
    <t>Belgium: 100%
France: 100%</t>
  </si>
  <si>
    <t>n/m</t>
  </si>
  <si>
    <t>Notes: 
1. Reflects employees covered by collective bargaining agreements in operating company. Vodafone Automotive is also based in Italy and 80% of employees are covered by collective bargaining agreements.</t>
  </si>
  <si>
    <t>Diversity &amp; Inclusion</t>
  </si>
  <si>
    <t>Women on the Board</t>
  </si>
  <si>
    <t>Women on the Executive Committee</t>
  </si>
  <si>
    <r>
      <t>Women in senior leadership positions</t>
    </r>
    <r>
      <rPr>
        <vertAlign val="superscript"/>
        <sz val="9.5"/>
        <rFont val="Vodafone Rg"/>
        <scheme val="major"/>
      </rPr>
      <t>1</t>
    </r>
  </si>
  <si>
    <r>
      <t>Women in management and senior leadership roles</t>
    </r>
    <r>
      <rPr>
        <vertAlign val="superscript"/>
        <sz val="9.5"/>
        <color rgb="FF4A4D4E"/>
        <rFont val="Vodafone Rg (Headings)"/>
      </rPr>
      <t>2</t>
    </r>
  </si>
  <si>
    <t>Women as a percentage of external hires</t>
  </si>
  <si>
    <t>Women in overall workforce</t>
  </si>
  <si>
    <t>Notes: 
1. Percentage of senior women in our top 178 positions (FY20: 173)</t>
  </si>
  <si>
    <t>2. Percentage of women in our 6,609 management and leadership roles (FY20: 6,372)</t>
  </si>
  <si>
    <t>Contract types (%)</t>
  </si>
  <si>
    <t>Permanent employees (Female:Male)</t>
  </si>
  <si>
    <t>40:60</t>
  </si>
  <si>
    <t>Fixed-term employees (Female:Male)</t>
  </si>
  <si>
    <t>38:62</t>
  </si>
  <si>
    <t>37:63</t>
  </si>
  <si>
    <t>Full-time employees (Female:Male)</t>
  </si>
  <si>
    <t>Part-time employees (Female:Male)</t>
  </si>
  <si>
    <t>72:28</t>
  </si>
  <si>
    <t>67:33</t>
  </si>
  <si>
    <t>71:29</t>
  </si>
  <si>
    <t>&lt; 30 years old</t>
  </si>
  <si>
    <t>30-50 years old</t>
  </si>
  <si>
    <t>&gt; 50 years old</t>
  </si>
  <si>
    <r>
      <t>Average training hours (mandatory/non-mandatory)</t>
    </r>
    <r>
      <rPr>
        <b/>
        <vertAlign val="superscript"/>
        <sz val="9.5"/>
        <color theme="0"/>
        <rFont val="Vodafone Rg"/>
        <scheme val="major"/>
      </rPr>
      <t>1</t>
    </r>
  </si>
  <si>
    <t>Female</t>
  </si>
  <si>
    <t>Male</t>
  </si>
  <si>
    <t>Overall</t>
  </si>
  <si>
    <t>Note: 
1. Figures presented above reflect employee training hours only and exclude contractors. 2021 training hours driven by skills transformation pilot in Italy (see page 22 in 2021 Annual Report for more detail).</t>
  </si>
  <si>
    <t>Health and Safety</t>
  </si>
  <si>
    <t xml:space="preserve">Keeping our people safe is one of the most important responsibilities we hold as an employer. Our ongoing focus is to create a safe working environment for everyone working for and on behalf of Vodafone and the communities in which we operate. We want everyone working with Vodafone to return home safely every day. </t>
  </si>
  <si>
    <t>Key Performance Indicators – Vodafone Group</t>
  </si>
  <si>
    <t>Work-related injuries or ill health (excluding fatalities)</t>
  </si>
  <si>
    <t>Employees</t>
  </si>
  <si>
    <t>Suppliers' employees/contractors</t>
  </si>
  <si>
    <r>
      <t>Number of lost-time incidents</t>
    </r>
    <r>
      <rPr>
        <vertAlign val="superscript"/>
        <sz val="9.5"/>
        <rFont val="Vodafone Rg"/>
        <scheme val="major"/>
      </rPr>
      <t>1</t>
    </r>
  </si>
  <si>
    <r>
      <t>Lost-time incident rate per 1,000 employees</t>
    </r>
    <r>
      <rPr>
        <vertAlign val="superscript"/>
        <sz val="9.5"/>
        <rFont val="Vodafone Rg"/>
        <scheme val="major"/>
      </rPr>
      <t>1</t>
    </r>
  </si>
  <si>
    <t>Total recordable fatalities</t>
  </si>
  <si>
    <t>Total recordable fatalities (employees)</t>
  </si>
  <si>
    <t>Total recordable fatalities (suppliers’ employees/contractors)</t>
  </si>
  <si>
    <t>Total recordable fatalities (members of the public)</t>
  </si>
  <si>
    <t xml:space="preserve">Total Recordable Incident Rate ('TRIR') </t>
  </si>
  <si>
    <t>TRIR per 100 employees or 200,000 hours p.a.</t>
  </si>
  <si>
    <t>Note: 1. Data includes lost-time incidents in Vodafone India up until 1 September 2018.</t>
  </si>
  <si>
    <r>
      <t>OHSAS 18001 / ISO 45001</t>
    </r>
    <r>
      <rPr>
        <b/>
        <vertAlign val="superscript"/>
        <sz val="9.5"/>
        <color theme="0"/>
        <rFont val="Vodafone Rg"/>
        <family val="2"/>
        <scheme val="major"/>
      </rPr>
      <t>1</t>
    </r>
  </si>
  <si>
    <r>
      <t>ISO 14001</t>
    </r>
    <r>
      <rPr>
        <b/>
        <vertAlign val="superscript"/>
        <sz val="9.5"/>
        <color theme="0"/>
        <rFont val="Vodafone Rg"/>
        <family val="2"/>
        <scheme val="major"/>
      </rPr>
      <t>2</t>
    </r>
  </si>
  <si>
    <r>
      <t>Italy</t>
    </r>
    <r>
      <rPr>
        <vertAlign val="superscript"/>
        <sz val="9.5"/>
        <color rgb="FF4A4D4E"/>
        <rFont val="Vodafone Rg"/>
        <scheme val="major"/>
      </rPr>
      <t>3</t>
    </r>
  </si>
  <si>
    <t>Notes:
1. Our health and safety management system is based on international standards for occupational health and safety, is aligned to internationally recognised best practice, and always meets local requirements at a minimum. In addition, some of our local markets have chosen to undergo certification to OHSAS 18001 or ISO 45001, the international standard for occupational health and safety.</t>
  </si>
  <si>
    <t>2. ISO 14001 is a systematic framework to manage the immediate and long-term environmental impacts of an organisation's products, services and processes to help organisations: minimise their environmental footprint; diminish the risk of pollution incidents; provide operational improvements; ensure compliance with relevant environmental legislation; and develop their business in a sustainable manner.</t>
  </si>
  <si>
    <t>3. Only the headquarters in Milan, Italy is certified to ISO 14001.</t>
  </si>
  <si>
    <t>Direct operations workers</t>
  </si>
  <si>
    <t>Members of the public</t>
  </si>
  <si>
    <t>Work-related injuries or ill health (excl. fatalities) by operating segments</t>
  </si>
  <si>
    <t>UK</t>
  </si>
  <si>
    <t>Other Europe</t>
  </si>
  <si>
    <t>Other Markets</t>
  </si>
  <si>
    <t>Vodacom Group</t>
  </si>
  <si>
    <t>Shared Services</t>
  </si>
  <si>
    <t>Total</t>
  </si>
  <si>
    <t>Total recordable fatalities by operating segments</t>
  </si>
  <si>
    <t>Responsible supply chain</t>
  </si>
  <si>
    <t xml:space="preserve">We spend approximately €24 billion a year with around 10,500 direct suppliers around the world to meet our businesses’ and customers’ needs. The majority of our external spend is with suppliers that provide us with network infrastructure, IT and related services, fixed lines, mobile masts and data centres that run our networks. </t>
  </si>
  <si>
    <t>Performance metrics</t>
  </si>
  <si>
    <t>Number of site assessments conducted by Vodafone or through Joint Audit Cooperation ('JAC') initiative</t>
  </si>
  <si>
    <t>Number of issues related to forced labour identified</t>
  </si>
  <si>
    <t>Number of remedial actions taken in response to forced labour issues identified</t>
  </si>
  <si>
    <t>Number of reports to our external Speak Up hotline related to modern slavery concerns</t>
  </si>
  <si>
    <t>Number of sites where we have conducted a confidential survey of supplier employees via their personal mobile phones</t>
  </si>
  <si>
    <t>Note: 
1. Trust Your Supplier (‘TYS’) is a cross-industry initiative that utilises blockchain and external verifiers to evaluate supplier compliance against a number of risk areas. This increases the accuracy of vetting compliance for our supply base and also means suppliers only need to go through the process once.</t>
  </si>
  <si>
    <t>Governance</t>
  </si>
  <si>
    <t xml:space="preserve">The Nominations and Governance Committee regularly reviews the Board’s composition to ensure a diverse mix of backgrounds, skills, knowledge and experience as well as deep expertise in technology and telecommunications. </t>
  </si>
  <si>
    <t>Board Members</t>
  </si>
  <si>
    <t>Role</t>
  </si>
  <si>
    <t>Appointed</t>
  </si>
  <si>
    <t>Gender</t>
  </si>
  <si>
    <t>Committee Membership</t>
  </si>
  <si>
    <t>Sanjiv Ahuja</t>
  </si>
  <si>
    <t>Non-Executive Director</t>
  </si>
  <si>
    <t>Audit and Risk Committee</t>
  </si>
  <si>
    <t>Sir Crispin Davis</t>
  </si>
  <si>
    <t>Nominations and Governance Committee</t>
  </si>
  <si>
    <t>Margherita Della Valle</t>
  </si>
  <si>
    <t>Executive Director</t>
  </si>
  <si>
    <t>Michel Demare</t>
  </si>
  <si>
    <t>Audit and Risk Committee
Remuneration Committee</t>
  </si>
  <si>
    <t>Dame Clara Furse</t>
  </si>
  <si>
    <t>Remuneration Committee</t>
  </si>
  <si>
    <t>Valerie Gooding</t>
  </si>
  <si>
    <t>Nominations and Governance Committee
Remuneration Committee</t>
  </si>
  <si>
    <r>
      <t>Renee James</t>
    </r>
    <r>
      <rPr>
        <vertAlign val="superscript"/>
        <sz val="9.5"/>
        <color rgb="FF4A4D4E"/>
        <rFont val="Vodafone Rg"/>
        <family val="2"/>
        <scheme val="major"/>
      </rPr>
      <t>1</t>
    </r>
  </si>
  <si>
    <t>Amparo Moraleda</t>
  </si>
  <si>
    <t>David Nish</t>
  </si>
  <si>
    <t>Note: The charts presented above are based on the composition of the Board as at 31 March 2021. In other words, Renee James is included and Olaf Swantee is excluded.</t>
  </si>
  <si>
    <r>
      <t>Nick Read</t>
    </r>
    <r>
      <rPr>
        <vertAlign val="superscript"/>
        <sz val="9.5"/>
        <color rgb="FF4A4D4E"/>
        <rFont val="Vodafone Rg"/>
        <family val="2"/>
        <scheme val="major"/>
      </rPr>
      <t>2</t>
    </r>
  </si>
  <si>
    <r>
      <t>Olaf Swantee</t>
    </r>
    <r>
      <rPr>
        <vertAlign val="superscript"/>
        <sz val="9.5"/>
        <color rgb="FF4A4D4E"/>
        <rFont val="Vodafone Rg"/>
        <family val="2"/>
        <scheme val="major"/>
      </rPr>
      <t>3</t>
    </r>
  </si>
  <si>
    <t>Prospective Non-Executive Director</t>
  </si>
  <si>
    <r>
      <t>Jean-François van Boxmeer</t>
    </r>
    <r>
      <rPr>
        <vertAlign val="superscript"/>
        <sz val="9.5"/>
        <color rgb="FF4A4D4E"/>
        <rFont val="Vodafone Rg (Headings)"/>
      </rPr>
      <t>4</t>
    </r>
  </si>
  <si>
    <t>Chairman</t>
  </si>
  <si>
    <t>Notes:
1. On 17 May 2021, Renee James notified Vodafone that she will not seek re-election as a Non-Executive Director at Vodafone's Annual General Meeting on 27 July 2021.</t>
  </si>
  <si>
    <t>2. Nick Read was appointed to the Board in his capacity as Chief Financial Officer in April 2014. He remained on the Board after being appointed Chief Executive in October 2018.</t>
  </si>
  <si>
    <t>3. Olaf Swantee's appointment to the Board was announced in February 2021. He will be appointed as a Non-Executive Director following Vodafone's AGM on 27 July 2021, subject to shareholder approval.</t>
  </si>
  <si>
    <t>4. Jean-Francois van Boxmeer was appointed to the Board in July 2020 as Chairman-elect. In November 2020, Jean-Francois van Boxmeer was appointed Chairman of the Board.</t>
  </si>
  <si>
    <t>Executive Committee Members</t>
  </si>
  <si>
    <t>Internal/External Hire</t>
  </si>
  <si>
    <t>Tenure</t>
  </si>
  <si>
    <t>Number</t>
  </si>
  <si>
    <t xml:space="preserve">Internal v.s External </t>
  </si>
  <si>
    <t>Hannes Ametsreiter</t>
  </si>
  <si>
    <t>Chief Executive, Vodafone Germany</t>
  </si>
  <si>
    <t>External</t>
  </si>
  <si>
    <t>0-3 years</t>
  </si>
  <si>
    <t>Internal</t>
  </si>
  <si>
    <t>male</t>
  </si>
  <si>
    <t>Aldo Bisio</t>
  </si>
  <si>
    <t>Chief Executive, Vodafone Italy</t>
  </si>
  <si>
    <t>4 to 6 years</t>
  </si>
  <si>
    <t xml:space="preserve">female </t>
  </si>
  <si>
    <t>Colman Deegan</t>
  </si>
  <si>
    <t>Chief Executive, Vodafone Spain</t>
  </si>
  <si>
    <t>7 to 10 years</t>
  </si>
  <si>
    <t>Chief Financial Officer</t>
  </si>
  <si>
    <t>11 to 14</t>
  </si>
  <si>
    <t>Ahmed Essam</t>
  </si>
  <si>
    <t>Chief Executive, Vodafone UK</t>
  </si>
  <si>
    <t>Alex Froment-Curtil</t>
  </si>
  <si>
    <t>Chief Commercial Officer</t>
  </si>
  <si>
    <t>Shameel Joosub</t>
  </si>
  <si>
    <t>Chief Executive, Vodacom Group</t>
  </si>
  <si>
    <t>Vinod Kumar</t>
  </si>
  <si>
    <t>Chief Executive, Vodafone Business</t>
  </si>
  <si>
    <t>Rosemary Martin</t>
  </si>
  <si>
    <t>Company Secretary and General Counsel</t>
  </si>
  <si>
    <r>
      <t>Nick Read</t>
    </r>
    <r>
      <rPr>
        <vertAlign val="superscript"/>
        <sz val="9.5"/>
        <color rgb="FF4A4D4E"/>
        <rFont val="Vodafone Rg (Headings)"/>
      </rPr>
      <t>1</t>
    </r>
  </si>
  <si>
    <t>Chief Executive, Vodafone Group</t>
  </si>
  <si>
    <t>Joakim Reiter</t>
  </si>
  <si>
    <t>Group External Affairs Director</t>
  </si>
  <si>
    <t>Serpil Timuray</t>
  </si>
  <si>
    <t>Chief Executive, Europe Cluster</t>
  </si>
  <si>
    <t>Johan Wibergh</t>
  </si>
  <si>
    <t>Chief Technology Officer</t>
  </si>
  <si>
    <t>Leanne Wood</t>
  </si>
  <si>
    <t>Chief Human Resources Officer</t>
  </si>
  <si>
    <t>Note: 1.  Nick Read was appointed to the Board in his capacity as Chief Financial Officer in April 2014. He remained on the Board after being appointed Chief Executive in October 2018.</t>
  </si>
  <si>
    <t>Remuneration</t>
  </si>
  <si>
    <t>The Remuneration Committee considers the pay policies in place across the wider business. Remuneration arrangements are reviewed to ensure they are fully aligned with our strategy, support our purpose, and celebrate the Vodafone Spirit.</t>
  </si>
  <si>
    <t/>
  </si>
  <si>
    <t>2022 Annual Bonus ('GSTIP')</t>
  </si>
  <si>
    <t>Weight</t>
  </si>
  <si>
    <t>Service revenue</t>
  </si>
  <si>
    <t>Adjusted EBIT</t>
  </si>
  <si>
    <t>Adjusted free cash flow</t>
  </si>
  <si>
    <r>
      <t>Customer appreciation KPIs</t>
    </r>
    <r>
      <rPr>
        <vertAlign val="superscript"/>
        <sz val="9.5"/>
        <color rgb="FF4A4D4E"/>
        <rFont val="Vodafone Rg"/>
        <family val="2"/>
        <scheme val="major"/>
      </rPr>
      <t>1</t>
    </r>
  </si>
  <si>
    <t>Note:
1 This includes an assessment of churn, revenue market share, and Net Promoter Score (‘NPS’).</t>
  </si>
  <si>
    <t>Long-term incentive ('GLTI') awards for 2022</t>
  </si>
  <si>
    <t>Relative Total Shareholder Return</t>
  </si>
  <si>
    <t>ESG</t>
  </si>
  <si>
    <t>ESG measures for 2022 award</t>
  </si>
  <si>
    <t>Overall ambition</t>
  </si>
  <si>
    <t>Baseline position for 2022 GLTI</t>
  </si>
  <si>
    <t>Ambition for 2021 GLTI</t>
  </si>
  <si>
    <t>Greenhouse gas reductions</t>
  </si>
  <si>
    <t>50% reduction from FY17 baseline by 2025</t>
  </si>
  <si>
    <t>37% reduction  from FY17 baseline</t>
  </si>
  <si>
    <t>60% reduction from FY17 baseline</t>
  </si>
  <si>
    <t>Female representation in management</t>
  </si>
  <si>
    <t>M-Pesa connections</t>
  </si>
  <si>
    <t>&gt;50 million</t>
  </si>
  <si>
    <t>48.3 million</t>
  </si>
  <si>
    <t>68.2 million</t>
  </si>
  <si>
    <t>Note: More detail on the ESG measure for the 2022 award can be found on page 102 of the FY21 Annual Report.</t>
  </si>
  <si>
    <t>1. Market competitive</t>
  </si>
  <si>
    <t>The pay of our people is reflective of their skills, role and function, and the external market. We annually review the pay of each employee and actively manage any who fall below the market competitive range.</t>
  </si>
  <si>
    <t>2. Free from discrimination</t>
  </si>
  <si>
    <t>Our pay should not be affected by gender, age, disability, gender identity and expression, sexual orientation, race, ethnicity, cultural heritage or belief. We annually compare the average position of our men and women against their market benchmark, grade and function to identify and understand any differences, and take action if necessary.</t>
  </si>
  <si>
    <t>3. Ensure a good standard of living</t>
  </si>
  <si>
    <t>We work with the independent organisation, the Fair Wage Network, to assess how our pay compares to the “living wage” in each of our markets because we are committed to providing a good standard of living for our people and their family.</t>
  </si>
  <si>
    <t>4. Share in our successes</t>
  </si>
  <si>
    <t>All our people should have the opportunity to share in our success by being eligible to receive some form of performance related pay, e.g. a bonus, shares or sales incentive.</t>
  </si>
  <si>
    <t>5. Provide benefits for all</t>
  </si>
  <si>
    <t>Our global standard is to offer all our people life insurance, parental leave and access to either Company or State provided healthcare and pension provision.</t>
  </si>
  <si>
    <t>6. Open and transparent</t>
  </si>
  <si>
    <t>We ensure that our people understand their pay. We do this through a series of user-friendly guides, webpages and an annual Reward Statement, which help explain our peoples’ pay and outline the value of their core reward package. In addition, they also receive monthly or weekly payslips and a payment schedule.</t>
  </si>
  <si>
    <t xml:space="preserve">Grant Thornton UK LLP (‘Grant Thornton’ or ‘we’) were engaged by Vodafone Group Services Limited to provide limited assurance to Vodafone Group Plc (‘Vodafone’) over the Subject Matter Information described below for the year ended 31 March 2021. </t>
  </si>
  <si>
    <r>
      <rPr>
        <b/>
        <sz val="9.5"/>
        <color theme="3"/>
        <rFont val="Vodafone Rg"/>
        <family val="2"/>
        <scheme val="major"/>
      </rPr>
      <t xml:space="preserve">
Limited assurance conclusion</t>
    </r>
    <r>
      <rPr>
        <sz val="9.5"/>
        <color theme="3"/>
        <rFont val="Vodafone Rg"/>
        <family val="2"/>
        <scheme val="major"/>
      </rPr>
      <t xml:space="preserve">
Based on the work we have performed and the evidence we have obtained, nothing has come to our attention that causes us to believe that the Subject Matter Information has not been collated, in all material respects, in accordance with the Reporting Criteria.
This conclusion is to be read in the context of what we say in the remainder of this report.
</t>
    </r>
    <r>
      <rPr>
        <b/>
        <sz val="9.5"/>
        <color theme="3"/>
        <rFont val="Vodafone Rg"/>
        <family val="2"/>
        <scheme val="major"/>
      </rPr>
      <t>Subject Matter Information</t>
    </r>
    <r>
      <rPr>
        <sz val="9.5"/>
        <color theme="3"/>
        <rFont val="Vodafone Rg"/>
        <family val="2"/>
        <scheme val="major"/>
      </rPr>
      <t xml:space="preserve">
The scope of our work was limited to assurance over the information included within Vodafone’s ESG Addendum 2021 (‘the Report’) for the year ended 31 March 2021 listed in Appendix 1 to our report ('the Subject Matter Information’).
Our assurance does not extend to any other information that may be included in the Report or displayed on Vodafone’s website for the current year or for previous periods unless otherwise indicated.
</t>
    </r>
    <r>
      <rPr>
        <b/>
        <sz val="9.5"/>
        <color theme="3"/>
        <rFont val="Vodafone Rg"/>
        <family val="2"/>
        <scheme val="major"/>
      </rPr>
      <t>Reporting Criteria</t>
    </r>
    <r>
      <rPr>
        <sz val="9.5"/>
        <color theme="3"/>
        <rFont val="Vodafone Rg"/>
        <family val="2"/>
        <scheme val="major"/>
      </rPr>
      <t xml:space="preserve">
The Reporting Criteria used for the measurement or evaluation of the Subject Matter Information and to form our judgements are Vodafone’s Basis of Preparation as set out in the ‘Scope of reporting’ and ‘How we report our KPIs’ sections (together ‘the Reporting Criteria’) of the Report.  The Subject Matter Information needs to be read and understood together with the Reporting Criteria.
</t>
    </r>
    <r>
      <rPr>
        <b/>
        <sz val="9.5"/>
        <color theme="3"/>
        <rFont val="Vodafone Rg"/>
        <family val="2"/>
        <scheme val="major"/>
      </rPr>
      <t>Inherent limitations</t>
    </r>
    <r>
      <rPr>
        <sz val="9.5"/>
        <color theme="3"/>
        <rFont val="Vodafone Rg"/>
        <family val="2"/>
        <scheme val="major"/>
      </rPr>
      <t xml:space="preserve">
Our work was designed to consider the collation of the Selected Information and was not designed to test the underlying market level data. Our work was conducted remotely at Grant Thornton offices and concentrated on Vodafone's aggregated information. Physical visits to  Vodafone locations did not take place.
The absence of a significant body of established practice on which to draw to measure or evaluate the Subject Matter Information allows for different, but acceptable, measurement or evaluation techniques and can affect comparability between entities and over time. In particular we draw attention to the methodological and assumption-based limitations Vodafone have disclosed in the Reporting Criteria.</t>
    </r>
  </si>
  <si>
    <r>
      <rPr>
        <b/>
        <sz val="9.5"/>
        <color theme="3"/>
        <rFont val="Vodafone Rg"/>
        <family val="2"/>
        <scheme val="major"/>
      </rPr>
      <t>Directors’ responsibilities</t>
    </r>
    <r>
      <rPr>
        <sz val="9.5"/>
        <color theme="3"/>
        <rFont val="Vodafone Rg"/>
        <family val="2"/>
        <scheme val="major"/>
      </rPr>
      <t xml:space="preserve">
The Directors of Vodafone are responsible for:
- the design, implementation and maintenance of internal control relevant to the preparation and presentation of Subject Matter Information that is free from material misstatement, whether due to fraud or error;
- selecting and/or establishing suitable Reporting Criteria; 
- measuring or evaluating and presenting the Subject Matter Information in accordance with the Reporting Criteria; and
- the preparation of the Report and the Reporting Criteria and their contents.
</t>
    </r>
    <r>
      <rPr>
        <b/>
        <sz val="9.5"/>
        <color theme="3"/>
        <rFont val="Vodafone Rg"/>
        <family val="2"/>
        <scheme val="major"/>
      </rPr>
      <t>Our responsibilities</t>
    </r>
    <r>
      <rPr>
        <sz val="9.5"/>
        <color theme="3"/>
        <rFont val="Vodafone Rg"/>
        <family val="2"/>
        <scheme val="major"/>
      </rPr>
      <t xml:space="preserve">
We are responsible for: 
- planning and performing the engagement to obtain limited assurance about whether the Subject Matter Information has been collated in accordance with the Reporting Criteria; 
- forming an independent limited assurance conclusion, based on the work we have performed and the evidence we have obtained; and 
- reporting our limited assurance conclusion to Vodafone. 
</t>
    </r>
    <r>
      <rPr>
        <b/>
        <sz val="9.5"/>
        <color theme="3"/>
        <rFont val="Vodafone Rg"/>
        <family val="2"/>
        <scheme val="major"/>
      </rPr>
      <t>Our independence, professional standards and quality control</t>
    </r>
    <r>
      <rPr>
        <sz val="9.5"/>
        <color theme="3"/>
        <rFont val="Vodafone Rg"/>
        <family val="2"/>
        <scheme val="major"/>
      </rPr>
      <t xml:space="preserve">
We have complied with the independence and other ethical requirements of the Code of Ethics for Professional Accountants issued by the International Ethics Standards Board for Accountants which includes independence and other requirements founded on fundamental principles of integrity, objectivity, professional competence and due care, confidentiality and professional behaviour.
We apply International Standard on Quality Control (UK) 1, ‘Quality Control for Firms that Perform Audits and Reviews of Financial Statements, and Other Assurance and Related Services Engagements’ and accordingly we maintain a comprehensive system of quality control including documented policies and procedures regarding compliance with ethical requirements, professional standards and applicable legal and regulatory requirements.</t>
    </r>
  </si>
  <si>
    <r>
      <rPr>
        <b/>
        <sz val="9.5"/>
        <color theme="3"/>
        <rFont val="Vodafone Rg"/>
        <family val="2"/>
        <scheme val="major"/>
      </rPr>
      <t>Assurance standards and level of assurance</t>
    </r>
    <r>
      <rPr>
        <sz val="9.5"/>
        <color theme="3"/>
        <rFont val="Vodafone Rg"/>
        <family val="2"/>
        <scheme val="major"/>
      </rPr>
      <t xml:space="preserve">
We performed a limited assurance engagement in accordance with International Standard on Assurance Engagements 3000 (Revised) ‘Assurance Engagements other than Audits and Reviews of Historical Financial Information’ (‘ISAE 3000’) and, in respect of the greenhouse gas emissions information included within the Subject Matter Information, in accordance with International Standard on Assurance Engagements 3410 - ‘Assurance Engagements on Greenhouse Gas Statements’ (‘ISAE 3410’), issued by the International Auditing and Assurance Standards Board.  These standards require that we plan and perform this engagement to obtain limited assurance about whether the Subject Matter Information is free from material misstatement.
A limited assurance engagement is substantially less in scope than a reasonable assurance engagement in relation to both the risk assessment procedures, including an understanding of internal control, and the procedures performed in response to the assessed risk which vary in nature from, and are less in extent than for, a reasonable assurance engagement.  Consequently, the level of assurance obtained in a limited assurance engagement is substantially lower than the assurance that would have been obtained had a reasonable assurance engagement been performed.  Accordingly, we do not report a reasonable assurance conclusion.</t>
    </r>
  </si>
  <si>
    <r>
      <rPr>
        <b/>
        <sz val="9.5"/>
        <color theme="3"/>
        <rFont val="Vodafone Rg"/>
        <family val="2"/>
        <scheme val="major"/>
      </rPr>
      <t xml:space="preserve">Work performed </t>
    </r>
    <r>
      <rPr>
        <sz val="9.5"/>
        <color theme="3"/>
        <rFont val="Vodafone Rg"/>
        <family val="2"/>
        <scheme val="major"/>
      </rPr>
      <t xml:space="preserve">
Considering the circumstances of the engagement our work included, but was not restricted to:
- assessing the suitability of the Reporting Criteria as the basis of preparation for the Subject Matter Information;
- assessing the risk of material misstatement of the Subject Matter Information, whether due to fraud or error, and responding to the assessed risk as necessary in the circumstances;
- conducting interviews with relevant Vodafone management and examining selected documents to obtain an understanding of the processes, systems and controls in use for collating and reporting the Subject Matter Information;
- performing selected limited substantive testing including agreeing a selection of the collated Subject Matter Information to a selection of the Vodafone market level data submissions submitted by Vodafone markets to the Vodafone Group Head Office;
- considering the appropriateness of a selection of selected carbon conversion factor calculations, other unit conversion factor calculations and other calculations used by Vodafone to collate the Subject Matter Information including by reference to widely recognised and established conversion factors;
- re-performing a selection of selected calculations used by Vodafone to collate the Subject Matter Information;
- agreeing a selection of the relevant prior period and baseline data to previously reported data where these were used in the calculation of the Subject Matter Information, including re-performing a selection of the calculations; 
- performing analytical review procedures over the collated Subject Matter Information, including a comparison to the prior period’s amounts having due regard to changes in the business;
- evaluating the overall presentation of the Subject Matter Information; and
- reading the Report and narrative accompanying the Subject Matter Information in the Report with regard to the Reporting Criteria, and for consistency with our findings.</t>
    </r>
  </si>
  <si>
    <r>
      <rPr>
        <b/>
        <sz val="9.5"/>
        <color theme="3"/>
        <rFont val="Vodafone Rg"/>
        <family val="2"/>
        <scheme val="major"/>
      </rPr>
      <t>Intended use of this report</t>
    </r>
    <r>
      <rPr>
        <sz val="9.5"/>
        <color theme="3"/>
        <rFont val="Vodafone Rg"/>
        <family val="2"/>
        <scheme val="major"/>
      </rPr>
      <t xml:space="preserve">
This limited assurance report, including our conclusion, is made solely to Vodafone in accordance with the terms of our engagement letter dated 18 March 2021.  That agreement permits disclosure to other parties, solely for the purpose of Vodafone showing that it has obtained an independent limited assurance report in connection with the Subject Matter Information. Our work has been undertaken so that we might state to Vodafone those matters we are required to state to them in an independent limited assurance report and for no other purpose.  We have not considered the interest of any other party in the Subject Matter Information.
To the fullest extent permitted by law, we do not accept or assume responsibility and deny any liability to any party other than Vodafone for our work or this limited assurance report, including our conclusion.</t>
    </r>
  </si>
  <si>
    <t>Grant Thornton UK LLP</t>
  </si>
  <si>
    <t>Chartered Accountants</t>
  </si>
  <si>
    <t>Reading</t>
  </si>
  <si>
    <t>The maintenance and integrity of Vodafone’s website is the responsibility of the Directors of Vodafone; the work carried out by us does not involve consideration of these matters and, accordingly, we accept no responsibility for any changes that may have occurred to the reported Subject Matter Information, the Report or the Reporting Criteria presented on Vodafone’s website since the date of our limited assurance report.</t>
  </si>
  <si>
    <t>Subject matter information (Appendix 1)</t>
  </si>
  <si>
    <t>The Underlying Subject Matter and Subject Matter Information are listed here.  The information in this Appendix needs to be read together with the attached limited assurance report and the Reporting Criteria.</t>
  </si>
  <si>
    <t>Underlying Subject Matter</t>
  </si>
  <si>
    <t>Energy innovation</t>
  </si>
  <si>
    <t>Global (excl UK)</t>
  </si>
  <si>
    <t>Vodafone energy use: (GWh)</t>
  </si>
  <si>
    <r>
      <t>Vodafone GHG emissions: Scope 1 (million tonnes CO</t>
    </r>
    <r>
      <rPr>
        <vertAlign val="subscript"/>
        <sz val="9.5"/>
        <color rgb="FF4A4D4E"/>
        <rFont val="Vodafone Rg (Headings)"/>
      </rPr>
      <t>2</t>
    </r>
    <r>
      <rPr>
        <sz val="9.5"/>
        <color rgb="FF4A4D4E"/>
        <rFont val="Vodafone Rg"/>
        <family val="2"/>
        <scheme val="major"/>
      </rPr>
      <t>e)</t>
    </r>
  </si>
  <si>
    <r>
      <t>Vodafone GHG emissions: Scope 2 (market-based method) (million tonnes CO</t>
    </r>
    <r>
      <rPr>
        <vertAlign val="subscript"/>
        <sz val="9.5"/>
        <color rgb="FF4A4D4E"/>
        <rFont val="Vodafone Rg (Headings)"/>
      </rPr>
      <t>2</t>
    </r>
    <r>
      <rPr>
        <sz val="9.5"/>
        <color rgb="FF4A4D4E"/>
        <rFont val="Vodafone Rg"/>
        <family val="2"/>
        <scheme val="major"/>
      </rPr>
      <t>e)</t>
    </r>
  </si>
  <si>
    <r>
      <t>Vodafone GHG emissions: Total Scope 1 and 2 (market-based method) (million tonnes CO</t>
    </r>
    <r>
      <rPr>
        <vertAlign val="subscript"/>
        <sz val="9.5"/>
        <color rgb="FF4A4D4E"/>
        <rFont val="Vodafone Rg (Headings)"/>
      </rPr>
      <t>2</t>
    </r>
    <r>
      <rPr>
        <sz val="9.5"/>
        <color rgb="FF4A4D4E"/>
        <rFont val="Vodafone Rg"/>
        <family val="2"/>
        <scheme val="major"/>
      </rPr>
      <t>e)</t>
    </r>
  </si>
  <si>
    <r>
      <t>Vodafone GHG emissions: Scope 3 (air travel only) (million tonnes CO</t>
    </r>
    <r>
      <rPr>
        <vertAlign val="subscript"/>
        <sz val="9.5"/>
        <color rgb="FF4A4D4E"/>
        <rFont val="Vodafone Rg (Headings)"/>
      </rPr>
      <t>2</t>
    </r>
    <r>
      <rPr>
        <sz val="9.5"/>
        <color rgb="FF4A4D4E"/>
        <rFont val="Vodafone Rg"/>
        <family val="2"/>
        <scheme val="major"/>
      </rPr>
      <t>e)</t>
    </r>
  </si>
  <si>
    <r>
      <t>Vodafone GHG emissions: Scope 2 (location-based method) (million tonnes CO</t>
    </r>
    <r>
      <rPr>
        <vertAlign val="subscript"/>
        <sz val="9.5"/>
        <color rgb="FF4A4D4E"/>
        <rFont val="Vodafone Rg (Headings)"/>
      </rPr>
      <t>2</t>
    </r>
    <r>
      <rPr>
        <sz val="9.5"/>
        <color rgb="FF4A4D4E"/>
        <rFont val="Vodafone Rg"/>
        <family val="2"/>
        <scheme val="major"/>
      </rPr>
      <t>e)</t>
    </r>
  </si>
  <si>
    <r>
      <t>Vodafone GHG emissions: Total Scope 1 and 2 (location-based method) (million tonnes CO</t>
    </r>
    <r>
      <rPr>
        <vertAlign val="subscript"/>
        <sz val="9.5"/>
        <color rgb="FF4A4D4E"/>
        <rFont val="Vodafone Rg (Headings)"/>
      </rPr>
      <t>2</t>
    </r>
    <r>
      <rPr>
        <sz val="9.5"/>
        <color rgb="FF4A4D4E"/>
        <rFont val="Vodafone Rg"/>
        <family val="2"/>
        <scheme val="major"/>
      </rPr>
      <t>e)</t>
    </r>
  </si>
  <si>
    <r>
      <t>GHG emissions per petabyte of traffic on Vodafone’s networks (million tonnes CO</t>
    </r>
    <r>
      <rPr>
        <vertAlign val="subscript"/>
        <sz val="9.5"/>
        <color rgb="FF4A4D4E"/>
        <rFont val="Vodafone Rg (Headings)"/>
      </rPr>
      <t>2</t>
    </r>
    <r>
      <rPr>
        <sz val="9.5"/>
        <color rgb="FF4A4D4E"/>
        <rFont val="Vodafone Rg"/>
        <family val="2"/>
        <scheme val="major"/>
      </rPr>
      <t>e)</t>
    </r>
  </si>
  <si>
    <t>Grid renewable electricity purchased (% of total electricity use)</t>
  </si>
  <si>
    <r>
      <t>Total emissions avoided as a consequence of IoT technologies and service (million tonnes CO</t>
    </r>
    <r>
      <rPr>
        <vertAlign val="subscript"/>
        <sz val="9.5"/>
        <color rgb="FF4A4D4E"/>
        <rFont val="Vodafone Rg (Headings)"/>
      </rPr>
      <t>2</t>
    </r>
    <r>
      <rPr>
        <sz val="9.5"/>
        <color rgb="FF4A4D4E"/>
        <rFont val="Vodafone Rg"/>
        <family val="2"/>
        <scheme val="major"/>
      </rPr>
      <t>e)</t>
    </r>
  </si>
  <si>
    <t>Ratio of GHG emission savings for customers to own GHG footprint (ratio)</t>
  </si>
  <si>
    <t>Global Reporting Initiative (GRI) Standards index 2021</t>
  </si>
  <si>
    <t>Vodafone’s ESG Addendum 2021 has been prepared in accordance with the GRI standards: core option. The GRI Standards allow companies to report their material impacts for a range of economic, environmental and social issues.</t>
  </si>
  <si>
    <t>Disclosure number</t>
  </si>
  <si>
    <t>Disclosure title</t>
  </si>
  <si>
    <t>Location</t>
  </si>
  <si>
    <t>GRI 102: GENERAL STANDARDS</t>
  </si>
  <si>
    <t>102-1</t>
  </si>
  <si>
    <t>Name of the organization</t>
  </si>
  <si>
    <t>Vodafone Group Plc</t>
  </si>
  <si>
    <t>102-2</t>
  </si>
  <si>
    <t>Activities, brands, products, and services</t>
  </si>
  <si>
    <t xml:space="preserve">See What we do [https://www.vodafone.com/what-we-do] and page 2 of the Annual Report (AR)  </t>
  </si>
  <si>
    <t>102-3</t>
  </si>
  <si>
    <t>Location of headquarters</t>
  </si>
  <si>
    <t>Vodafone House, The Connection, Newbury, Berkshire RG14 2FN</t>
  </si>
  <si>
    <t>102-4</t>
  </si>
  <si>
    <t>Location of operations</t>
  </si>
  <si>
    <t xml:space="preserve">See Where we Operate [ https://www.vodafone.com/about/where-we-operate] and page 2 of the AR   </t>
  </si>
  <si>
    <t>102-5</t>
  </si>
  <si>
    <t>Ownership and legal form</t>
  </si>
  <si>
    <t xml:space="preserve">See Governance [ https://investors.vodafone.com/corporate-governance/overview] and page 228-232 of AR  </t>
  </si>
  <si>
    <t>102-6</t>
  </si>
  <si>
    <t>Markets served</t>
  </si>
  <si>
    <t>See Where we Operate [https://www.vodafone.com/about/where-we-operate] and What we do [https://www.vodafone.com/what-we-do]</t>
  </si>
  <si>
    <t>102-7</t>
  </si>
  <si>
    <t>Scale of the organization</t>
  </si>
  <si>
    <t xml:space="preserve">See Where we Operate [https://www.vodafone.com/about/where-we-operate], What we do [https://www.vodafone.com/what-we-do] and pages 4 and 6 of AR  </t>
  </si>
  <si>
    <t>102-8</t>
  </si>
  <si>
    <t>Information on employees and other workers</t>
  </si>
  <si>
    <t>See page 4-5 of AR  and 2021 ESG Addendum
The total number of employees by employment contract by region is currently unavailable. Over the next year we will review our disclosures to understand the feasibility of reporting this information.</t>
  </si>
  <si>
    <t>102-9</t>
  </si>
  <si>
    <t>Supply chain</t>
  </si>
  <si>
    <t xml:space="preserve">See pages 12-13 and 50 of AR  </t>
  </si>
  <si>
    <t>102-10</t>
  </si>
  <si>
    <t>Significant changes to the organization and its supply chain</t>
  </si>
  <si>
    <t xml:space="preserve">See pages 13, 18, 20, 30 and 73 of AR </t>
  </si>
  <si>
    <t>102-11</t>
  </si>
  <si>
    <t>Precautionary Principle or approach</t>
  </si>
  <si>
    <t>We do not formally apply the Precautionary Principle to decision making across all of our activities; however, it has influenced our thinking in the way we assess and manage environmental, safety, supply chain, operational and other risks, as described throughout the AR and this report.</t>
  </si>
  <si>
    <t>102-12</t>
  </si>
  <si>
    <t>External initiatives</t>
  </si>
  <si>
    <t xml:space="preserve">See Our Partnerships [https://www.vodafone.com/business/why-vodafone/our-partnerships] and page 42 of AR  </t>
  </si>
  <si>
    <t>102-13</t>
  </si>
  <si>
    <t xml:space="preserve">Membership of associations </t>
  </si>
  <si>
    <t xml:space="preserve">See pages 14, 42 and 51 of AR  </t>
  </si>
  <si>
    <t>102-14</t>
  </si>
  <si>
    <t>Statement from senior decision-maker</t>
  </si>
  <si>
    <t xml:space="preserve">See pages 6 and 7 of AR  </t>
  </si>
  <si>
    <t>102-16</t>
  </si>
  <si>
    <t xml:space="preserve">Values, principles, standards, and norms of behaviour </t>
  </si>
  <si>
    <t xml:space="preserve">See Our Purpose [https://www.vodafone.com/our-purpose] and page 34 of AR  </t>
  </si>
  <si>
    <t>102-18</t>
  </si>
  <si>
    <t xml:space="preserve">Governance structure </t>
  </si>
  <si>
    <t>See pages 62 ̶ 63 of AR   and Board of Directors [https://www.vodafone.com/about/board-of-directors]</t>
  </si>
  <si>
    <t>102-40</t>
  </si>
  <si>
    <t xml:space="preserve">List of stakeholder groups </t>
  </si>
  <si>
    <t xml:space="preserve">See pages 8 and 12-13 of AR  </t>
  </si>
  <si>
    <t>102-41</t>
  </si>
  <si>
    <t>Collective bargaining agreements</t>
  </si>
  <si>
    <t>2021 ESG Addendum]</t>
  </si>
  <si>
    <t>102-42</t>
  </si>
  <si>
    <t xml:space="preserve">Identifying and selecting stakeholders </t>
  </si>
  <si>
    <t xml:space="preserve">See pages 12, 13 and 64 of AR  </t>
  </si>
  <si>
    <t>102-43</t>
  </si>
  <si>
    <t>Approach to stakeholder engagement</t>
  </si>
  <si>
    <t xml:space="preserve">Vodafone engages regularly with its stakeholders: see pages 12 and 13 of AR  </t>
  </si>
  <si>
    <t>102-44</t>
  </si>
  <si>
    <t>Key topics and concerns raised</t>
  </si>
  <si>
    <t xml:space="preserve">See pages 12 and 13 of AR  </t>
  </si>
  <si>
    <t>102-45</t>
  </si>
  <si>
    <t xml:space="preserve">Entities included in the consolidated financial statements </t>
  </si>
  <si>
    <t>See pages 199 ̶ 204 Note 31 of Financial Statements of AR</t>
  </si>
  <si>
    <t>102-46</t>
  </si>
  <si>
    <t xml:space="preserve">Defining report content and topic Boundaries </t>
  </si>
  <si>
    <t xml:space="preserve">2021 ESG Addendum, Scope of reporting </t>
  </si>
  <si>
    <t>102-47</t>
  </si>
  <si>
    <t xml:space="preserve">List of material topics </t>
  </si>
  <si>
    <t>See 2021 Materiality Assessment [https://www.vodafone.com/sustainable-business]</t>
  </si>
  <si>
    <t>102-48</t>
  </si>
  <si>
    <t>Restatements of information</t>
  </si>
  <si>
    <t xml:space="preserve">See pages 107-226  of AR 
2021 ESG Addendum, Scope of reporting </t>
  </si>
  <si>
    <t>102-49</t>
  </si>
  <si>
    <t xml:space="preserve">Changes in reporting </t>
  </si>
  <si>
    <t>102-50</t>
  </si>
  <si>
    <t xml:space="preserve">Reporting period </t>
  </si>
  <si>
    <t>We report on a fiscal year basis from 1 April to 31 March.</t>
  </si>
  <si>
    <t>102-51</t>
  </si>
  <si>
    <t xml:space="preserve">Date of most recent report </t>
  </si>
  <si>
    <t>Our last report was published in June 2020.</t>
  </si>
  <si>
    <t>102-52</t>
  </si>
  <si>
    <t>Reporting cycle</t>
  </si>
  <si>
    <t>We report on an annual basis.</t>
  </si>
  <si>
    <t>102-53</t>
  </si>
  <si>
    <t xml:space="preserve">Contact point for questions regarding the report </t>
  </si>
  <si>
    <t>Contact Us [https://investors.vodafone.com/news-and-media/contact-us]</t>
  </si>
  <si>
    <t>102-54</t>
  </si>
  <si>
    <t>Claims of reporting in accordance with the GRI Standards</t>
  </si>
  <si>
    <t xml:space="preserve">See page 33 of AR  </t>
  </si>
  <si>
    <t>102-55</t>
  </si>
  <si>
    <t>GRI content index</t>
  </si>
  <si>
    <t>2021 ESG Addendum</t>
  </si>
  <si>
    <t>102-56</t>
  </si>
  <si>
    <t xml:space="preserve">External assurance </t>
  </si>
  <si>
    <t xml:space="preserve">See page 80 of AR  </t>
  </si>
  <si>
    <t>GRI 202:ECONOMIC PERFORMANCE 2016</t>
  </si>
  <si>
    <t>103-1</t>
  </si>
  <si>
    <t>Explanation of the material topic and its boundary</t>
  </si>
  <si>
    <t>See 2021 Materiality Assessment [vodafone.com/sustainable-business]</t>
  </si>
  <si>
    <t>103-2</t>
  </si>
  <si>
    <t xml:space="preserve">The management approach and its components </t>
  </si>
  <si>
    <t xml:space="preserve">See pages 23-31 of AR  </t>
  </si>
  <si>
    <t>103-3</t>
  </si>
  <si>
    <t>Evaluation of the management approach</t>
  </si>
  <si>
    <t xml:space="preserve">See page 73 of AR  </t>
  </si>
  <si>
    <t>201-1</t>
  </si>
  <si>
    <t>Direct economic value generated and distributed</t>
  </si>
  <si>
    <t xml:space="preserve">See pages 23 ̶ 31 of AR  </t>
  </si>
  <si>
    <t>201-3</t>
  </si>
  <si>
    <t>Defined benefit plan obligations and other retirement plans</t>
  </si>
  <si>
    <t xml:space="preserve">See pages 185 ̶ 188 of AR  </t>
  </si>
  <si>
    <t>GRI 203: INDIRECT ECONOMIC IMPACTS 2016</t>
  </si>
  <si>
    <t xml:space="preserve">See pages 33 ̶ 51 of AR  </t>
  </si>
  <si>
    <t>203-1</t>
  </si>
  <si>
    <t>Infrastructure investments and services supported</t>
  </si>
  <si>
    <t xml:space="preserve">See pages 14 ̶ 15 of AR  </t>
  </si>
  <si>
    <t>203-2</t>
  </si>
  <si>
    <t>Significant indirect economic impacts</t>
  </si>
  <si>
    <t xml:space="preserve">See page 5 of AR  </t>
  </si>
  <si>
    <t>GRI 204: PROCUREMENT PRACTICES</t>
  </si>
  <si>
    <t xml:space="preserve">See page 50 of AR   and Code of Ethical Purchasing [https://www.vodafone.com/about/suppliers/supplier-ethics] </t>
  </si>
  <si>
    <t>a. The Code of Ethical Purchasing is overseen by the CEO of the Vodafone Procurement Company, which reports up to the Group’s Chief Financial Officer.
i. The Vodafone Procurement Company Board reviews the effectiveness of the Code of Ethical Purchasing.</t>
  </si>
  <si>
    <t>204-1</t>
  </si>
  <si>
    <t>Proportion of spending on local suppliers</t>
  </si>
  <si>
    <t>This information is currently unavailable. Over the next year we will review our disclosures to understand the feasibility of reporting this information.</t>
  </si>
  <si>
    <t>GRI 205: ANTI-CORRUPTION 2016</t>
  </si>
  <si>
    <t>Code of Conduct [https://www.vodafone.com/about-vodafone/who-we-are/people-and-culture/code-of-conduct]</t>
  </si>
  <si>
    <t xml:space="preserve">See page 51 of AR  </t>
  </si>
  <si>
    <t>205-1</t>
  </si>
  <si>
    <t>Operations assessed for risks related to corruption</t>
  </si>
  <si>
    <t>We risk assess all operations every two years and undertake a smaller exercise in years when no risk assessment is carried out.</t>
  </si>
  <si>
    <t>205-2</t>
  </si>
  <si>
    <t>Communication and training about anti-corruption policies and procedures</t>
  </si>
  <si>
    <t>See page 51 of AR 
The total number of people trained on anti-corruption policies and procedures is currently unavailable. Over the next year we will review our disclosures to understand the feasibility of reporting this information.</t>
  </si>
  <si>
    <t>205-3</t>
  </si>
  <si>
    <t>Confirmed incidents of corruption and actions taken</t>
  </si>
  <si>
    <t>See pages 43 and 51 of AR 
Although further quantitative information on corruption incidents is currently unavailable, at Vodafone we support and foster a culture of zero tolerance towards bribery or corruption in all our activities. Over the next year we will review our disclosures to understand the feasibility of reporting this information.</t>
  </si>
  <si>
    <t>GRI 301: MATERIALS 2016</t>
  </si>
  <si>
    <t>Conflict Minerals Report 2019 [https://www.vodafone.com/our-purpose/reporting-centre]
Addressing supply chain risks
[https://www.vodafone.com/our-purpose/operating-responsibly/supply-chain-integrity/addressing-supply-chain-risks]</t>
  </si>
  <si>
    <t xml:space="preserve">Conflict Minerals Report 2019 [https://www.vodafone.com/our-purpose/reporting-centre]
See page 40 of AR  </t>
  </si>
  <si>
    <t>301-1</t>
  </si>
  <si>
    <t>Materials used by weight or volume</t>
  </si>
  <si>
    <t xml:space="preserve">Vodafone is a company that mainly offers services (rather than manufacturing physical products). However, we continue to focus on reducing electronic waste (e-waste), progressing against our target to reuse, resell or recycle 100% of our network waste by 2025, and driving action to reduce device waste.  See page 40 of AR  </t>
  </si>
  <si>
    <t>GRI 302: ENERGY 2016</t>
  </si>
  <si>
    <t xml:space="preserve">See page 39 of AR  </t>
  </si>
  <si>
    <t>See page 39 of AR 
Independent Limited Assurance Report to Vodafone Group Plc</t>
  </si>
  <si>
    <t>302-1</t>
  </si>
  <si>
    <t>Energy consumption within the organization</t>
  </si>
  <si>
    <t>GRI points a and b: SASB Index code TC-TL-130a.1 [investors.vodafone.com/sasb]
GRI points c to g: This information is currently unavailable. Over the next year we will review our disclosures to understand the feasibility of reporting this information.</t>
  </si>
  <si>
    <t>GRI 305: EMISSIONS 2016</t>
  </si>
  <si>
    <t xml:space="preserve">See page 38-40 of AR  </t>
  </si>
  <si>
    <t>See page 38-40 of AR 
Independent Limited Assurance Report to Vodafone Group Plc</t>
  </si>
  <si>
    <t>305-1</t>
  </si>
  <si>
    <t>Direct (Scope 1) GHG emissions</t>
  </si>
  <si>
    <t>GRI point a: See page 39 of AR and  ESG Addendum 2021
GRI points b to g: This information is currently unavailable. Over the next year we will review our disclosures to understand the feasibility of reporting this information.</t>
  </si>
  <si>
    <t>305-2</t>
  </si>
  <si>
    <t>Energy indirect (Scope 2) GHG emissions</t>
  </si>
  <si>
    <t>GRI point a: See page 39 of AR and ESG Addendum 2021 
GRI points b to g: This information is currently unavailable. Over the next year we will review our disclosures to understand the feasibility of reporting this information.</t>
  </si>
  <si>
    <t>305-3</t>
  </si>
  <si>
    <t>Other indirect (Scope 3) GHG emissions</t>
  </si>
  <si>
    <t>GRI point a and d: See page 39 of AR and ESG Addendum 2021
GRI points b to g but d: This information is currently unavailable. Over the next year we will review our disclosures to understand the feasibility of reporting this information.</t>
  </si>
  <si>
    <t>305-4</t>
  </si>
  <si>
    <t>GHG emissions intensity</t>
  </si>
  <si>
    <t xml:space="preserve">See page 39 of AR </t>
  </si>
  <si>
    <t>305-5</t>
  </si>
  <si>
    <t>Reduction of GHG emissions</t>
  </si>
  <si>
    <t>GRI point a: See page 38-40 of AR   and ESG Addendum 2021 
GRI points b to e: This information is currently unavailable. Over the next year we will review our disclosures to understand the feasibility of reporting this information.</t>
  </si>
  <si>
    <t>GRI 306: EFFLUENTS AND WASTE 2016</t>
  </si>
  <si>
    <t xml:space="preserve">See pages 40 of AR  </t>
  </si>
  <si>
    <t xml:space="preserve">See page 40 of AR  </t>
  </si>
  <si>
    <t>306-2</t>
  </si>
  <si>
    <t>Waste by type and disposal method</t>
  </si>
  <si>
    <t>GRI point b: See page 40 of AR   and ESG addendum 2021 
GI points a and c: This information is currently unavailable. Over the next year we will review our disclosures to understand the feasibility of reporting this information.</t>
  </si>
  <si>
    <t>GRI 308: SUPPLIER ENVIRONMENTAL ASSESSMENT 2016</t>
  </si>
  <si>
    <t xml:space="preserve">See pages 12 ̶ 13 of AR  </t>
  </si>
  <si>
    <t>a. The Code of Ethical Purchasing is overseen by the CEO of the Vodafone Procurement Company, which reports up to the Group’s Chief Financial Officer.
i. The Vodafone Procurement Company board reviews the effectiveness of the Code of Ethical Purchasing.</t>
  </si>
  <si>
    <t>308-1</t>
  </si>
  <si>
    <t>New suppliers that were screened using environmental criteria</t>
  </si>
  <si>
    <t>When choosing a new supplier, or choosing to continue to work with one, we assess all new suppliers’ compliance with our rules on health, safety and responsible behaviour, including environmental criteria, just as we assess commercial factors such as quality, cost and the supplier’s ability to deliver on time. See page 50 of AR.
a. 100% of new supply chain vendors</t>
  </si>
  <si>
    <t>308-2</t>
  </si>
  <si>
    <t>Negative environmental impacts in the supply chain and actions taken</t>
  </si>
  <si>
    <t>a. 76 suppliers audited
c. 96 potential environmental issues found during site audits
d. 0 suppliers terminated due to potential negative environmental impacts</t>
  </si>
  <si>
    <t>GRI 401: EMPLOYMENT 2016</t>
  </si>
  <si>
    <t xml:space="preserve">See pages 6 and 10 of AR  </t>
  </si>
  <si>
    <t xml:space="preserve">See page 106 of AR  </t>
  </si>
  <si>
    <t>401-1</t>
  </si>
  <si>
    <t>New employee hires and employee turnover</t>
  </si>
  <si>
    <t>See pages 4 and 36 of AR 
ESG Addendum 2021 [hyperlink TBC]</t>
  </si>
  <si>
    <t>GRI 403: OCCUPATIONAL HEALTH AND SAFETY 2018</t>
  </si>
  <si>
    <t xml:space="preserve">Health, Safety &amp; Wellbeing Policy [https://www.vodafone.com/content/dam/vodcom/files/policies-and-requirements-for-suppliers/vpc_supplier_policy_a3_health_safety_and_wellbeing.pdf] and pages 47-48 of AR  </t>
  </si>
  <si>
    <t xml:space="preserve">See pages 47 ̶ 48 of AR  </t>
  </si>
  <si>
    <t>403-1</t>
  </si>
  <si>
    <t>Occupational health and safety management system</t>
  </si>
  <si>
    <t>See pages 47 ̶ 48 of AR 
Health and safety management systems have been implemented in all our markets. Health and safety is managed through a global safety framework, which includes the monitoring and assessing of risks, setting targets, reviewing progress and reporting performance. In addition, some of our local markets have chosen to undergo certification to OHSAS 18001 or ISO 45001, the international standard for occupational health and safety. Vodafone Albania, Egypt, Greece, Ireland, Italy and the UK are certified to either OHSAS 18001 or ISO 45001.</t>
  </si>
  <si>
    <t>403-2</t>
  </si>
  <si>
    <t>Hazard identification, risk assessment, and incident investigation</t>
  </si>
  <si>
    <t>All markets must have a documented system to identify, evaluate and control HSW risks. This is a requirement of our HSW framework policy. All third parties conducting high risk work on our behalf have to provide a health and safety plan which must include specific risk assessments.</t>
  </si>
  <si>
    <t>403-3</t>
  </si>
  <si>
    <t>Occupational health services</t>
  </si>
  <si>
    <t xml:space="preserve">See pages 47-48 of AR  </t>
  </si>
  <si>
    <t>403-4</t>
  </si>
  <si>
    <t>Worker participation, consultation, and communication on
occupational health and safety</t>
  </si>
  <si>
    <t>All markets have Health and Safety consultative committees that meet on a regular basis.</t>
  </si>
  <si>
    <t>403-5</t>
  </si>
  <si>
    <t>Worker training on occupational health and safety</t>
  </si>
  <si>
    <t xml:space="preserve">See page 48 of AR  </t>
  </si>
  <si>
    <t>403-6</t>
  </si>
  <si>
    <t>Promotion of worker health</t>
  </si>
  <si>
    <t>403-7</t>
  </si>
  <si>
    <t>Prevention and mitigation of occupational health and safety impacts
directly linked by business relationships</t>
  </si>
  <si>
    <t>403-8</t>
  </si>
  <si>
    <t>Workers covered by an occupational health and safety management
system</t>
  </si>
  <si>
    <t>All employees and third parties that conduct work on our behalf are covered by our Health and Safety management system.</t>
  </si>
  <si>
    <t>403-9</t>
  </si>
  <si>
    <t>Work-related injuries</t>
  </si>
  <si>
    <t>403-10</t>
  </si>
  <si>
    <t>Work-related ill health</t>
  </si>
  <si>
    <t>GRI 404: TRAINING AND EDUCATION 2016</t>
  </si>
  <si>
    <t xml:space="preserve">See page 12 of AR  </t>
  </si>
  <si>
    <t>404-3</t>
  </si>
  <si>
    <t>Percentage of employees receiving regular performance and career development reviews</t>
  </si>
  <si>
    <t>See page 22 of AR 
2021 ESG addendum, Diversity and Inclusion
The percentages of total employees by gender and by employee category are currently unavailable. Over the next year we will review our disclosures to understand the feasibility of reporting this information.</t>
  </si>
  <si>
    <t>GRI 405: DIVERSITY AND EQUAL OPPORTUNITY 2016</t>
  </si>
  <si>
    <t>See page 37 of AR   and Code of Conduct [https://www.vodafone.com/content/dam/vodcom/files/conduct/170518_VF_Code_Of_Conduct_EXTERNAL_Global_ID.PDF]</t>
  </si>
  <si>
    <t xml:space="preserve">See page 75 of AR  </t>
  </si>
  <si>
    <t>405-1</t>
  </si>
  <si>
    <t>Diversity of governance bodies and employees</t>
  </si>
  <si>
    <t>See page 37 of AR  
ESG Addendum 2021</t>
  </si>
  <si>
    <t>GRI 412: HUMAN RIGHTS ASSESSMENT 2016</t>
  </si>
  <si>
    <t xml:space="preserve">See page 49 of AR   </t>
  </si>
  <si>
    <t>412-1</t>
  </si>
  <si>
    <t>Operations that have been subject to human rights reviews or impact assessments</t>
  </si>
  <si>
    <t>Not Applicable. We conduct Human Rights Impact Assessments when developing new products/services/technologies or making substantial offers; entering new markets or in anticipation of changes in our existing operating environments; considering new partnerships/acquisitions; and when engaging with our suppliers – not by country.</t>
  </si>
  <si>
    <t>412-2</t>
  </si>
  <si>
    <t>Employee training on human rights policies or procedures</t>
  </si>
  <si>
    <t>a. Information unavailable: This information is currently unavailable. Over the next year we will review our disclosures to understand the feasibility of reporting this information.              
b. Human rights considerations are explicitly embedded in a variety of policies. Our employees receive training for these policies. For example, 84% of employees completed our ‘Doing What’s Right’ training on our Code of Conduct and 100% of procurement staff are trained on our Code of Ethical Purchasing – both codes explicitly refer to human rights.</t>
  </si>
  <si>
    <t>412-3</t>
  </si>
  <si>
    <t>Significant investment agreements and contracts that include human rights clauses or that underwent human rights screening</t>
  </si>
  <si>
    <t>100%. All suppliers must comply with our Ethical Code of Purchasing, which explicitly sets out our human rights considerations.</t>
  </si>
  <si>
    <t>GRI 414: SUPPLIER SOCIAL ASSESSMENT 2016</t>
  </si>
  <si>
    <t>See page 50 of AR and Conflict Minerals Report 2019 [https://www.vodafone.com/content/dam/vodcom/sustainability/pdfs/conflictminerals2019.pdf]</t>
  </si>
  <si>
    <t>414-1</t>
  </si>
  <si>
    <t>New suppliers that were screened using social criteria</t>
  </si>
  <si>
    <t>When choosing a new supplier, or choosing to continue to work with one, we assess all new suppliers’ compliance with our rules on health, safety and responsible behaviour including social criteria, just as we assess commercial factors such as quality, cost and the supplier’s ability to deliver on time.
a. 100% of new supply chain vendors</t>
  </si>
  <si>
    <t>414-2</t>
  </si>
  <si>
    <t>Negative social impacts in the supply chain and actions taken</t>
  </si>
  <si>
    <t>a. 3,872 suppliers assessed through supplier onboarding with 76 on-site supplier audits
c. 211 in total
101 Working hours, 62 Wages, 20 Forced labour, 15 Juvenile workers, 9 Discrimination, 5 Freedom of association
e. One potential new supplier rejected due to negative social impact</t>
  </si>
  <si>
    <t>GRI 415: PUBLIC POLICY</t>
  </si>
  <si>
    <t>415-1</t>
  </si>
  <si>
    <t>Political contributions</t>
  </si>
  <si>
    <t>GRI 418: CUSTOMER PRIVACY 2016</t>
  </si>
  <si>
    <t>See Cybersecurity in the new world of work [https://newscentre.vodafone.co.uk/app/uploads/2021/03/Vodafone-Cybersecurity-report-220223.pdf] and Customer Privacy [hyperlink: https://www.vodafone.com/our-purpose/operating-responsibly/human-rights/digital-rights-and-freedoms]</t>
  </si>
  <si>
    <t>Digital rights and freedoms [https://www.vodafone.com/our-purpose/operating-responsibly/human-rights/digital-rights-and-freedoms]</t>
  </si>
  <si>
    <t>418-1</t>
  </si>
  <si>
    <t>Substantiated complaints concerning breaches of customer privacy and losses of customer data</t>
  </si>
  <si>
    <t>See pages 43 ̶ 47 of AR  
Only one breach at the highest severity level</t>
  </si>
  <si>
    <t>This Communication on Progress is structured using the United Nations Global Compact (‘UNGC’) advanced level reporting criteria. It directs readers to the relevant parts of our 2021 Annual Report (‘Annual Report’), as well as additional information and reports available on the Vodafone website.</t>
  </si>
  <si>
    <t>Criterion</t>
  </si>
  <si>
    <t>Description</t>
  </si>
  <si>
    <t>Cross reference/direct answer</t>
  </si>
  <si>
    <t>IMPLEMENTING THE TEN PRINCIPLES INTO STRATEGIES AND OPERATIONS</t>
  </si>
  <si>
    <t>The COP describes mainstreaming into corporate functions and business units</t>
  </si>
  <si>
    <t>Vodafone purpose
We believe that Vodafone has a significant role to play in contributing to the societies in which we operate. 
Our sustainable business strategy helps the delivery of our 2025 purpose targets across three pillars: Digital Society, Inclusion for All and Planet. We aspire to enable inclusive and sustainable digital societies in all countries we service, and we support the Sustainable Development Goals (SDGs) and 10 principles of the UN Global Compact (‘10 principles’). In parallel, we remain dedicated to ensuring that Vodafone operates responsibly and ethically. This is an area which we believe is more important than ever, given the ongoing COVID-19 crisis and the role business plays in supporting society during this period of uncertainty and change. We are committed to doing our utmost to support society. As a result, we continue to deliver our comprehensive and coordinated fivepoint plan to help the communities in which we operate.
An overview and specific details of our sustainable business strategy and response to the COVID-19 crisis can be found in the ‘ Purpose, sustainability and responsible business’ section of our Annual Report, at pages 32-42. Several other sections of our Annual Report reflect the mainstreaming of the 10 principles.
These include:
– Our Chairman’s statement, at page 6 
– Our Chief Executive’s review, at page 7
– Our purpose, at pages 32-42
– Risk management, at pages 53-60</t>
  </si>
  <si>
    <r>
      <rPr>
        <b/>
        <sz val="9.5"/>
        <color theme="3"/>
        <rFont val="Vodafone Rg"/>
        <family val="2"/>
        <scheme val="major"/>
      </rPr>
      <t>Vodafone Code of Conduct</t>
    </r>
    <r>
      <rPr>
        <sz val="9.5"/>
        <color theme="3"/>
        <rFont val="Vodafone Rg"/>
        <family val="2"/>
        <scheme val="major"/>
      </rPr>
      <t xml:space="preserve">
Our Code of Conduct underpins everything we do. The Code of Conduct is mandatory and extends to everyone working for, or on behalf of, Vodafone, including employees, directors, contractors, subsidiaries, joint ventures and suppliers. We expect our suppliers and business partners to uphold the same standards and to act ethically, putting our principles into practice in everything they do. The Code of Conduct mainstreams the 10 principles within the business and covers all the topics included in the principles.
</t>
    </r>
    <r>
      <rPr>
        <b/>
        <sz val="9.5"/>
        <color theme="4"/>
        <rFont val="Vodafone Rg"/>
        <family val="2"/>
        <scheme val="major"/>
      </rPr>
      <t xml:space="preserve">
Broader reporting relevant to the 10 principles</t>
    </r>
    <r>
      <rPr>
        <sz val="9.5"/>
        <color theme="3"/>
        <rFont val="Vodafone Rg"/>
        <family val="2"/>
        <scheme val="major"/>
      </rPr>
      <t xml:space="preserve">
Subject-specific reporting relating to the 10 principles includes the following:
</t>
    </r>
    <r>
      <rPr>
        <b/>
        <sz val="9.5"/>
        <color theme="3"/>
        <rFont val="Vodafone Rg"/>
        <family val="2"/>
        <scheme val="major"/>
      </rPr>
      <t xml:space="preserve">
Principles 1–6 Human rights and labour</t>
    </r>
    <r>
      <rPr>
        <sz val="9.5"/>
        <color theme="3"/>
        <rFont val="Vodafone Rg"/>
        <family val="2"/>
        <scheme val="major"/>
      </rPr>
      <t xml:space="preserve">
The Vodafone Group Plc Human Rights Policy Statement (‘Human Rights Policy’) is informed by the Universal Declaration of Human Rights, the International Covenant on Civil and Political Rights, the International Covenant on Social, Economic and Cultural Rights, the United Nations Guiding Principles for Business and Human Rights, the ILO Declaration on Fundamental Principles and Rights at Work and the UNGC Principles.
Our commitment to the protection of internationally proclaimed human rights and labour rights, and our approach on the governance to ensure that we are not complicit in human rights abuses, is cascaded throughout our organisation. Our commitments to human rights and labour rights can be found in our Human Rights Policy, in our Annual Report at page 49, within the Code of Conduct, and the Vodafone Group Plc Modern Slavery Statement (‘Modern Slavery Statement’).
</t>
    </r>
    <r>
      <rPr>
        <b/>
        <sz val="9.5"/>
        <color theme="3"/>
        <rFont val="Vodafone Rg"/>
        <family val="2"/>
        <scheme val="major"/>
      </rPr>
      <t xml:space="preserve">
Principles 7–9 Environment</t>
    </r>
    <r>
      <rPr>
        <sz val="9.5"/>
        <color theme="3"/>
        <rFont val="Vodafone Rg"/>
        <family val="2"/>
        <scheme val="major"/>
      </rPr>
      <t xml:space="preserve">
Our approach to environmental challenges, including the initiatives we undertake to promote greater environmental responsibility and encourage the development and implementation of environmentally friendly technologies, are described in our Annual Report at pages 38-40 and on the Vodafone Website.
</t>
    </r>
    <r>
      <rPr>
        <b/>
        <sz val="9.5"/>
        <color theme="3"/>
        <rFont val="Vodafone Rg"/>
        <family val="2"/>
        <scheme val="major"/>
      </rPr>
      <t xml:space="preserve">
Principle 10 Anti-Corruption</t>
    </r>
    <r>
      <rPr>
        <sz val="9.5"/>
        <color theme="3"/>
        <rFont val="Vodafone Rg"/>
        <family val="2"/>
        <scheme val="major"/>
      </rPr>
      <t xml:space="preserve">
Our policy on this issue is described in our Code of Conduct, which states that employees or others working on our behalf must never offer or accept any kind of bribe, and is summarised in our Annual Report at page 51. Our Anti Bribery Policy is consistent with the UK Bribery Act and the US Foreign Corrupt Practices Act, and any breaches can lead to dismissal or termination of contract.</t>
    </r>
  </si>
  <si>
    <t>The COP describes value chain implementation.</t>
  </si>
  <si>
    <t xml:space="preserve">We expect our suppliers and business partners to uphold the same standards within the Code of Conduct  and to act ethically, putting our principles into practice in everything they do. Furthermore, every supplier that works for Vodafone is required to abide by our Code of Ethical Purchasing . 
The Code of Ethical Purchasing implements the 10 principles within our value chain by stipulating ethical, labour and environmental standards that we expect to be followed across our supply chain, including areas such as child labour, health and safety, working hours, discrimination and disciplinary processes. These commitments extend down through the supply chain so that a supplier with which we have a direct contractual relationship (Tier 1 supplier) in turn is required to ensure compliance across its own direct supply chain (Tier 2 supplier from Vodafone’s perspective) and beyond.
When new suppliers tender for work, they are asked to demonstrate policies and procedures that support safe working, diversity in the workplace and to address carbon reduction, renewable energy, plastic reduction, circular economy and product life-cycle which account for up to 20% of the overall evaluation criteria. Suppliers are assessed on their commitment and performance towards diversity &amp; inclusion (5%), the environment (5%) and health &amp; safety (10%) in categories where there is a safety risk.   
Our Annual Report at pages 50 outlines the ways we monitor compliance with our Code of Ethical Purchasing, including ensuring our suppliers complete our ethical, labour and environmental risk questionnaire, to detailed evaluations and on-site audits. 
Further details of how we implement our Code of Ethical Purchasing are described our Human Rights Policy  on page 6 and our Modern Slavery Statement . </t>
  </si>
  <si>
    <t>ROBUST HUMAN RIGHTS MANAGEMENT POLICIES AND PROCEDURES</t>
  </si>
  <si>
    <t>The COP describes robust commitments, strategies or policies in the area of human rights.</t>
  </si>
  <si>
    <r>
      <rPr>
        <b/>
        <sz val="9.5"/>
        <color theme="4"/>
        <rFont val="Vodafone Rg"/>
        <family val="2"/>
        <scheme val="major"/>
      </rPr>
      <t>Vodafone Code of Conduct</t>
    </r>
    <r>
      <rPr>
        <sz val="9.5"/>
        <color theme="3"/>
        <rFont val="Vodafone Rg"/>
        <family val="2"/>
        <scheme val="major"/>
      </rPr>
      <t xml:space="preserve">
Vodafone’s Code of Conduct underpins everything we do and is outlined above in Criterion 1. Specifically, with regards to human rights, the Code of Conduct states the following:
</t>
    </r>
    <r>
      <rPr>
        <i/>
        <sz val="9.5"/>
        <color theme="3"/>
        <rFont val="Vodafone Rg"/>
        <family val="2"/>
        <scheme val="major"/>
      </rPr>
      <t>We respect all internationally proclaimed human rights, including the International Bill of Human Rights and the principles concerning fundamental rights set out in the International Labour Organization’s Declaration on Fundamental Principles and Rights at Work. We strive to ensure that we are not complicit in human rights abuses.
We shall, in all contexts, seek ways to honour the principles of internationally recognised human rights, even when faced with conflicting requirements. We are also committed to implementing the United Nations Guiding Principles on Business and Human Rights throughout our business operations.</t>
    </r>
    <r>
      <rPr>
        <sz val="9.5"/>
        <color theme="3"/>
        <rFont val="Vodafone Rg"/>
        <family val="2"/>
        <scheme val="major"/>
      </rPr>
      <t xml:space="preserve">
</t>
    </r>
    <r>
      <rPr>
        <b/>
        <sz val="9.5"/>
        <color theme="4"/>
        <rFont val="Vodafone Rg"/>
        <family val="2"/>
        <scheme val="major"/>
      </rPr>
      <t xml:space="preserve">
Human Rights Policy</t>
    </r>
    <r>
      <rPr>
        <sz val="9.5"/>
        <color theme="3"/>
        <rFont val="Vodafone Rg"/>
        <family val="2"/>
        <scheme val="major"/>
      </rPr>
      <t xml:space="preserve">
Our Human Rights Policy, sets out the minimum requirements that every single person working for and with Vodafone must comply with to uphold the rights of our customers, colleagues, business partners and communities.
Existing policies relating to specific human rights topics were mapped and reviewed, and expert internal stakeholders were consulted to collate our group-wide commitments into one policy document. The Policy was reviewed and approved by our Group Executive Committee (‘Group ExCo’) and signed by our Group Chief Executive (‘Group CEO’).</t>
    </r>
  </si>
  <si>
    <t>The COP describes effective management systems to integrate the human rights principles.</t>
  </si>
  <si>
    <t>The Group’s Chief External and Corporate Affairs Officer oversees Vodafone’s human rights programme and is a member of the Executive Committee. A senior human rights manager manages our programme, with the support of a cross-functional internal Human Rights Advisory Group, comprising senior managers responsible for: privacy, security, responsible sourcing, and diversity and inclusion, amongst others. We report regularly on our progress to the Reputation and Policy Steering Committee.</t>
  </si>
  <si>
    <t>The COP describes effective monitoring and evaluation mechanisms of human rights integration.</t>
  </si>
  <si>
    <r>
      <rPr>
        <b/>
        <sz val="9.5"/>
        <color theme="4"/>
        <rFont val="Vodafone Rg"/>
        <family val="2"/>
        <scheme val="major"/>
      </rPr>
      <t xml:space="preserve">Human Rights Due Diligence
</t>
    </r>
    <r>
      <rPr>
        <sz val="9.5"/>
        <color theme="3"/>
        <rFont val="Vodafone Rg"/>
        <family val="2"/>
        <scheme val="major"/>
      </rPr>
      <t>As noted in the ‘Controls and Governance’ section at page 8 of our Human Rights Policy,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potential positive and adverse human rights impacts when:
– developing new products/services/technologies or making substantial changes to existing offers;
– entering new markets or in anticipation of changes in our existing operating environments;
– considering new partnerships/acquisitions; and
– engaging with our suppliers.
This year, we assessed our approach to children’s rights by piloting UNICEF’s draft revised Mobile Operators Children’s Rights Impact Assessment tool.
We also commissioned external expert guidance on heightened due diligence needed when operating in higher-risk countries such as those affected by conflict.
Further details on human rights governance can be found above in Criterion 4 and the Human Rights Policy.</t>
    </r>
  </si>
  <si>
    <r>
      <rPr>
        <b/>
        <sz val="9.5"/>
        <color theme="4"/>
        <rFont val="Vodafone Rg"/>
        <family val="2"/>
        <scheme val="major"/>
      </rPr>
      <t>Responding to potential grievances</t>
    </r>
    <r>
      <rPr>
        <b/>
        <sz val="9.5"/>
        <color theme="3"/>
        <rFont val="Vodafone Rg"/>
        <family val="2"/>
        <scheme val="major"/>
      </rPr>
      <t xml:space="preserve">
</t>
    </r>
    <r>
      <rPr>
        <sz val="9.5"/>
        <color theme="3"/>
        <rFont val="Vodafone Rg"/>
        <family val="2"/>
        <scheme val="major"/>
      </rPr>
      <t>We encourage everyone to report any human rights grievances as soon as possible. Our employees can do this through a confidential third-party hotline, Speak Up, accessible in their local language online or by telephone. Speak Up operates under a non-retaliatory policy, meaning that everyone who raises a concern in good faith is treated fairly, with no negative consequence for their employment with Vodafone. Our customers can report grievances through a dedicated complaints line and Privacy Query Form.
We believe that transparency is a key component to providing remedy. We continue to disclose information on our efforts to respect human rights and provide remedies, and remain active in the overall stakeholder dialogue.
Speak Up is also made available to all of our suppliers and is communicated through our Code of Ethical Purchasing. For suppliers that decide to maintain their own grievance mechanisms, we require that they inform us of any grievances raised relating to work done on behalf of Vodafone directly.
To learn more about Speak Up, see our Code of Conduct at pages 8–10 of our Modern Slavery Statement , the ‘Supplier Ethics’  section on our website and our Annual Report at page 43.</t>
    </r>
  </si>
  <si>
    <t>ROBUST LABOUR MANAGEMENT POLICIES AND PROCEDURES</t>
  </si>
  <si>
    <t>The COP describes robust commitments, strategies or policies in the area of labour.</t>
  </si>
  <si>
    <t xml:space="preserve">We are committed to respecting the rights and freedoms of our employees and people working in our supply chain. We will not tolerate any forms of human rights abuse within our own operations or within our supply chain, and are committed to taking appropriate steps to ensure that everyone who works for Vodafone – in any capacity, anywhere in the world – benefits from a working environment in which their fundamental rights and freedoms are respected.
Our Code of Conduct  sets out what we expect from every single person working for and with Vodafone. It also underlines our responsibilities to our people, partners and shareholders. It includes, among other topics, our expectations on human rights, health and safety, and diversity and inclusion.
Our overall commitment to our people is outlined in the ‘Diversity and inclusion’ section of the Annual Report, at page 37, which discusses how we manage issues such as diversity and engagement. We also outline our approach to health and safety at pages 47-48. The ‘Responsible supply chain’ section at pages 50 explains how we manage labour issues in our supply chain.
</t>
  </si>
  <si>
    <t>Our Group Health, Safety and Wellbeing Policy  expands on the Code of Conduct, setting out our commitment to establish a robust and durable health, safety and wellbeing culture. This policy is accompanied by detailed standards setting out the specific steps that must be taken to manage our greatest health and wellbeing risks.
Our Human Rights Policy  sets out the minimum requirements that every single person working for and with Vodafone must comply with to uphold the rights of our customers, colleagues, business partners and communities.
Our Code of Ethical Purchasing  sets out the standards we expect our suppliers to meet on health and safety, and labour rights (including child or forced labour).</t>
  </si>
  <si>
    <t>The COP describes effective management systems to integrate the labour principles.</t>
  </si>
  <si>
    <t>Our human rights governance, referenced above in Criterion 4, also covers labour principles. For additional information as to how we manage issues such as diversity or engagement, see the ‘Inclusion for All’ section of the Annual Report at pages 34-37and the ‘Responsible supply chain’ section at page 50.</t>
  </si>
  <si>
    <t>The COP describes effective monitoring and evaluation mechanisms of labour principles integration.</t>
  </si>
  <si>
    <t>Our human rights governance, referenced above in Criterion 4, also covers monitoring and evaluation mechanisms of labour issues. Our Speak Up programme, referenced above in Criterion 5, also applies to labour issues. Further information relevant to labour rights can also be found in our Modern Slavery Statement .</t>
  </si>
  <si>
    <t>ROBUST ENVIRONMENTAL MANAGEMENT POLICIES AND PROCEDURES</t>
  </si>
  <si>
    <t>The COP describes robust commitments, strategies or policies in the area of environmental stewardship</t>
  </si>
  <si>
    <t>We are committed to ensuring success doesn’t come at a cost to the planet and helping society decarbonise.
This year, as part of the acceleration guided by our social contract, and our commitment to “build back better”, we brought forward our target to purchase 100% renewable electricity in Europe, from 2025 to July 2021. Building on previous commitments, we set a new Science-Based Target to reduce our carbon emissions and we set a net zero goal.
To help deliver a twin digital and green transformation, we also set a target to enable our customers to reduce their emissions and we updated supplier evaluation criteria to include environmental considerations. In addition, we continue to focus on reducing electronic waste (e-waste), progressing against our target to reuse, resell or recycle 100% of our network waste by 2025, and driving action to reduce device waste.
We were recognised by global environmental non-profit organisation CDP for our actions and transparency on our environmental impact and secured a place on CDP’s climate change ‘A List’. This places us in the top 5% of companies that responded to CDP’s 2020 climate change questionnaire.
We also continued our work to identify potential climate change risks and opportunities through conducting Task Force on Climate-related Financial Disclosures (‘TCFD’) scenario-based risk and opportunity assessments across key markets. We are using the insights to create mitigating controls and identify ways to embed climate risk into our risk management system and processes.
Further information about our environmental commitments can be found in the ‘Planet’ section of our Annual Report at pages 38-40.</t>
  </si>
  <si>
    <t>The COP describes effective management systems to integrate the environmental principles</t>
  </si>
  <si>
    <t>Our robust environmental management system focuses on helping the business achieve its targets for energy efficiency, renewable electricity and network waste.
All of our local markets operate environmental management systems that encompass factors such as energy consumption, waste management and water usage. These systems are certified to the international standard ISO 14001 in the Czech Republic, Greece, Portugal, Romania, South Africa, Spain and the UK.
We have a number of initiatives in place to reduce the energy used in our office buildings and administrative systems, and to help our employees reduce their own carbon impact. Several of our offices are LEED (Leadership in Energy and Environmental Design) certified and rated on the basis of their design, construction, operation and maintenance.
We implement resource efficiency and waste management programmes in all our local markets in order to minimise emissions from the end-of-life treatment of network waste, IT equipment and other office waste. Our Group policy on waste management prioritises the reuse or recycling of unwanted equipment, safely and responsibly, to help keep resources in use for as long as possible, extracting the maximum value from equipment while in use and then recovering and re-using materials before recycling them responsibly.
More details can be found in the ‘Planet’ section of our Annual Report at pages 38-40.</t>
  </si>
  <si>
    <t xml:space="preserve">The COP describes effective monitoring and evaluation mechanisms for environmental stewardship </t>
  </si>
  <si>
    <r>
      <rPr>
        <b/>
        <sz val="9.5"/>
        <color theme="4"/>
        <rFont val="Vodafone Rg"/>
        <family val="2"/>
        <scheme val="major"/>
      </rPr>
      <t>Monitoring Planet Goals</t>
    </r>
    <r>
      <rPr>
        <sz val="9.5"/>
        <color theme="3"/>
        <rFont val="Vodafone Rg"/>
        <family val="2"/>
        <scheme val="major"/>
      </rPr>
      <t xml:space="preserve">
The ‘Planet’ section of our Annual Report at pages 38-40 outlines how we monitor and evaluate our Planet goals.
Our key targets include:
</t>
    </r>
    <r>
      <rPr>
        <b/>
        <sz val="9.5"/>
        <color theme="3"/>
        <rFont val="Vodafone Rg"/>
        <family val="2"/>
        <scheme val="major"/>
      </rPr>
      <t xml:space="preserve">2021
–  </t>
    </r>
    <r>
      <rPr>
        <sz val="9.5"/>
        <color theme="3"/>
        <rFont val="Vodafone Rg"/>
        <family val="2"/>
        <scheme val="major"/>
      </rPr>
      <t xml:space="preserve">Purchase 100% of the electricity we use in Europe from renewable sources by July 2021
</t>
    </r>
    <r>
      <rPr>
        <b/>
        <sz val="9.5"/>
        <color theme="3"/>
        <rFont val="Vodafone Rg"/>
        <family val="2"/>
        <scheme val="major"/>
      </rPr>
      <t>2025</t>
    </r>
    <r>
      <rPr>
        <sz val="9.5"/>
        <color theme="3"/>
        <rFont val="Vodafone Rg"/>
        <family val="2"/>
        <scheme val="major"/>
      </rPr>
      <t xml:space="preserve">
– Purchase 100% of the electricity we use globally from renewable sources
– Reuse, resell or recycle 100% of our network waste
</t>
    </r>
    <r>
      <rPr>
        <b/>
        <sz val="9.5"/>
        <color theme="3"/>
        <rFont val="Vodafone Rg"/>
        <family val="2"/>
        <scheme val="major"/>
      </rPr>
      <t>2030</t>
    </r>
    <r>
      <rPr>
        <sz val="9.5"/>
        <color theme="3"/>
        <rFont val="Vodafone Rg"/>
        <family val="2"/>
        <scheme val="major"/>
      </rPr>
      <t xml:space="preserve">
– Eliminate all carbon emissions (‘net zero’) from our own activities and from energy we purchase and use (Scope 1 and 2)
– Halve carbon emissions from our carbon footprint (against a 2020 baseline), including joint ventures, all supply chain purchases, the use of products we have sold and business travel (Scope 3)
– Enable our business customers who use our services to reduce their own carbon emissions by a cumulative total of 350 million tonnes between 2020 and 2030
</t>
    </r>
    <r>
      <rPr>
        <b/>
        <sz val="9.5"/>
        <color theme="3"/>
        <rFont val="Vodafone Rg"/>
        <family val="2"/>
        <scheme val="major"/>
      </rPr>
      <t>2040</t>
    </r>
    <r>
      <rPr>
        <sz val="9.5"/>
        <color theme="3"/>
        <rFont val="Vodafone Rg"/>
        <family val="2"/>
        <scheme val="major"/>
      </rPr>
      <t xml:space="preserve">
– Eliminate Scope 3 emissions completely to reach ‘net zero’ across our full carbon footprint
The Group Chief External and Corporate Affairs Officer has ultimate and direct responsibility for our environmental sustainability strategy and performance. Group Chief External and Corporate Affairs Officer is a member of the Group ExCo, which reviews our environmental performance and receives formal periodic updates on our environmental sustainability strategy and progress.
The Group Chief External and Corporate Affairs Officer also chairs Vodafone’s Planet Steering Committee, which includes senior representatives from across Vodafone. The Steering Committee meets on a quarterly basis – or more often when required – to review performance as well as define and agree future actions and ambitions.
Vodafone’s Group Technology Officer has responsibility for energy use and overseeing the performance of the network, including energy efficiency improvements. The Group Technology Officer reports directly to the Group CEO and is also a member of the Group ExCo.</t>
    </r>
  </si>
  <si>
    <r>
      <t xml:space="preserve">Environmental management systems
</t>
    </r>
    <r>
      <rPr>
        <sz val="9.5"/>
        <color theme="3"/>
        <rFont val="Vodafone Rg"/>
        <family val="2"/>
        <scheme val="major"/>
      </rPr>
      <t xml:space="preserve">Our environmental management systems are designed to ensure compliance with relevant legislation in each local market as well as with European regulations, including:
– the EU’s Restriction of the Use of Certain Hazardous Substances in Electrical and Electronic Equipment Directive;
– the Waste Electrical and Electronic Equipment Directive in EU countries;
– the EU’s Registration, Evaluation, Authorisation and Restriction of Chemicals Directive; and
– the EU’s Energy Efficiency Directive.
</t>
    </r>
    <r>
      <rPr>
        <b/>
        <sz val="9.5"/>
        <color theme="4"/>
        <rFont val="Vodafone Rg"/>
        <family val="2"/>
        <scheme val="major"/>
      </rPr>
      <t xml:space="preserve">
Suspected environmental issues 
</t>
    </r>
    <r>
      <rPr>
        <sz val="9.5"/>
        <color theme="3"/>
        <rFont val="Vodafone Rg"/>
        <family val="2"/>
        <scheme val="major"/>
      </rPr>
      <t>Suspected serious environmental issues can be reported via Speak Up, as outlined above in Criterion 5.</t>
    </r>
  </si>
  <si>
    <t>ROBUST ANTI-CORRUPTION MANAGEMENT POLICIES AND PROCEDURES</t>
  </si>
  <si>
    <t>The COP describes robust commitments, strategies or policies in the area of anti-corruption.</t>
  </si>
  <si>
    <t>Our policy on this issue is summarised in our Code of Conduct and states that employees or others working on our behalf must never offer or accept any kind of bribe.
Our anti-bribery policy is consistent with the UK Bribery Act and the US Foreign Corrupt Practices Act. It provides guidance about what constitutes a bribe and prohibits giving or receiving any excessive or improper gifts and hospitality. Any policy breaches can lead to dismissal or termination of contract.
Further information on our approach to anti-corruption can be found in the ‘Anti-bribery and corruption’ section of our Annual Report at page 51.</t>
  </si>
  <si>
    <t>The COP describes effective management systems to integrate the anti-corruption principle</t>
  </si>
  <si>
    <r>
      <t xml:space="preserve">Our Group CEO and Group ExCo oversee our efforts to prevent bribery. They are supported by local market Chief Executives, who are responsible for ensuring that our anti-bribery programme is implemented effectively in their local market. They in turn are supported by local specialists and by a dedicated Group team that is solely focused on anti-bribery policy and compliance.
Vodafone’s Risk and Compliance Committee assists the Group ExCo to fulfil its accountabilities with regards to risk management and policy compliance. The key actions for the programme for the coming year are documented in the bribery risk line-of-sight report, which is regularly updated by our General Counsel.
As part of our anti-bribery programme, every Vodafone business must adhere to minimum global standards, which include:
– ensuring there is a due diligence process for suppliers and business partners at the start of the business relationship;
– completion of the global e-learning training by all employees, as well as tailored training for higher risk teams; and
– using Vodafone’s global online gift and hospitality registration platform, as well as ensuring there is a process for approving local sponsorships and charitable contributions.
We run a multi-channel high profile global communications programme, </t>
    </r>
    <r>
      <rPr>
        <i/>
        <sz val="9.5"/>
        <color theme="3"/>
        <rFont val="Vodafone Rg"/>
        <family val="2"/>
        <scheme val="major"/>
      </rPr>
      <t>Doing What’s Right</t>
    </r>
    <r>
      <rPr>
        <sz val="9.5"/>
        <color theme="3"/>
        <rFont val="Vodafone Rg"/>
        <family val="2"/>
        <scheme val="major"/>
      </rPr>
      <t xml:space="preserve">, to engage with employees and raise awareness and understanding of our Code of Conduct. </t>
    </r>
    <r>
      <rPr>
        <i/>
        <sz val="9.5"/>
        <color theme="3"/>
        <rFont val="Vodafone Rg"/>
        <family val="2"/>
        <scheme val="major"/>
      </rPr>
      <t>Doing What’s Right</t>
    </r>
    <r>
      <rPr>
        <sz val="9.5"/>
        <color theme="3"/>
        <rFont val="Vodafone Rg"/>
        <family val="2"/>
        <scheme val="major"/>
      </rPr>
      <t xml:space="preserve"> also features e-learning training, which includes a specific anti-bribery module and uses gamification to enhance the learning experience.
For further information on our effective management systems on anti-corruption see the ‘Anti-bribery and corruption' section of our Annual Report at page 51.</t>
    </r>
  </si>
  <si>
    <t>The COP describes effective monitoring and evaluation mechanisms for the integration of anti-corruption.</t>
  </si>
  <si>
    <r>
      <t xml:space="preserve">Implementation of the anti-bribery policy is monitored regularly in all local markets as part of the annual Group Policy Compliance Review assurance process, which reviews key anti-bribery controls. On-the-ground reviews, on a rotating basis, enable assessing the implementation of the anti-bribery programme in more detail. This year, reviews were completed in Vodafone Egypt and Vodafone Business. The reviews demonstrated good implementation of the anti-bribery programme. Some areas for improvement relating to third party risk management were identified and are being addressed.
Our </t>
    </r>
    <r>
      <rPr>
        <i/>
        <sz val="9.5"/>
        <color theme="3"/>
        <rFont val="Vodafone Rg"/>
        <family val="2"/>
        <scheme val="major"/>
      </rPr>
      <t>Speak Up</t>
    </r>
    <r>
      <rPr>
        <sz val="9.5"/>
        <color theme="3"/>
        <rFont val="Vodafone Rg"/>
        <family val="2"/>
        <scheme val="major"/>
      </rPr>
      <t xml:space="preserve"> process, as outlined above in Criterion 5, also applies to anti-corruption.  Employees are encouraged to use </t>
    </r>
    <r>
      <rPr>
        <i/>
        <sz val="9.5"/>
        <color theme="3"/>
        <rFont val="Vodafone Rg"/>
        <family val="2"/>
        <scheme val="major"/>
      </rPr>
      <t>Speak Up</t>
    </r>
    <r>
      <rPr>
        <sz val="9.5"/>
        <color theme="3"/>
        <rFont val="Vodafone Rg"/>
        <family val="2"/>
        <scheme val="major"/>
      </rPr>
      <t xml:space="preserve"> to report a wide range of unlawful and unethical activities, including bribery, fraud, price-fixing, and conflicts of interest. 
For further information on monitoring and evaluation mechanisms on anti-corruption see the ‘‘Anti-bribery and corruption' section of our Annual Report at page 51</t>
    </r>
  </si>
  <si>
    <t>TAKING ACTION IN SUPPORT OF BROADER UN GOALS AND ISSUES</t>
  </si>
  <si>
    <t>The COP describes core business contributions to
UN goals and issues.</t>
  </si>
  <si>
    <r>
      <rPr>
        <b/>
        <sz val="9.5"/>
        <color theme="4"/>
        <rFont val="Vodafone Rg"/>
        <family val="2"/>
        <scheme val="major"/>
      </rPr>
      <t>COVID-19</t>
    </r>
    <r>
      <rPr>
        <sz val="9.5"/>
        <color theme="3"/>
        <rFont val="Vodafone Rg"/>
        <family val="2"/>
        <scheme val="major"/>
      </rPr>
      <t xml:space="preserve">
Vodafone is committed to doing its utmost to support society during this period of uncertainty and change. As a provider of critical connectivity and communications services enabling our digital society, we have implemented a five-point plan to help the communities in which we operate manage the health crisis, which includes:
1. maintaining the quality of service of networks;
2. providing capacity and services for critical government functions;
3. improving the dissemination of information to the public;
4. facilitating work from home and helping small and micro businesses within our supply chain; and
5. improving governments’ insights into people’s movements in affected areas
In responding to the pandemic – specifically through the five-point plan we implemented in Europe and the six-point plan in Africa (including the facilitation of e-learning) – our social contract has accelerated the delivery of our purpose during the last 12 months.
As a Group, through the consistent delivery against our plans in Europe and Africa, we have:
– sent over 250 million text messages with free public health information;
– supported 1.5 million healthcare workers through €6 million of donated funds and devices;
– helped more than 15 million people through zero-rating health sites;
– helped over 100 million people in Europe and Africa through €150 million in donations and in-kind benefits; and
– donated €10 million in cash and in-kind donations through Vodafone Foundation.
Further information can be found in the ‘Purpose, sustainability and responsible business’ section of our Annual Report at pages 32-52 and at https://www.vodafone.com/covid19. </t>
    </r>
  </si>
  <si>
    <r>
      <rPr>
        <b/>
        <sz val="9.5"/>
        <color theme="4"/>
        <rFont val="Vodafone Rg"/>
        <family val="2"/>
        <scheme val="major"/>
      </rPr>
      <t>Our Contribution to the UN SDGs</t>
    </r>
    <r>
      <rPr>
        <sz val="9.5"/>
        <color theme="3"/>
        <rFont val="Vodafone Rg"/>
        <family val="2"/>
        <scheme val="major"/>
      </rPr>
      <t xml:space="preserve">
We firmly believe that Vodafone has a significant role to play in contributing to the societies in which we operate. Vodafone is committed to accelerating connectivity and digitisation in order to meet the United Nations’ Sustainable Development
Goals (SDGs) by 2030. 
We have identified two priority SDGs (SDG9 build resilient infrastructure and innovation, and SDG17 strengthen the means of implementation and partnerships for sustainable development) that will enable us and our partners to find lasting solutions to social, economic and environmental challenges and thereby accelerate the delivery of many other SDGs.
</t>
    </r>
    <r>
      <rPr>
        <b/>
        <sz val="9.5"/>
        <color theme="3"/>
        <rFont val="Vodafone Rg"/>
        <family val="2"/>
        <scheme val="major"/>
      </rPr>
      <t xml:space="preserve">
Connectivity</t>
    </r>
    <r>
      <rPr>
        <sz val="9.5"/>
        <color theme="3"/>
        <rFont val="Vodafone Rg"/>
        <family val="2"/>
        <scheme val="major"/>
      </rPr>
      <t xml:space="preserve">: We want everyone – whoever they are and wherever they live – to have access to reliable and affordable internet.
</t>
    </r>
    <r>
      <rPr>
        <b/>
        <sz val="9.5"/>
        <color theme="3"/>
        <rFont val="Vodafone Rg"/>
        <family val="2"/>
        <scheme val="major"/>
      </rPr>
      <t>Digital innovations</t>
    </r>
    <r>
      <rPr>
        <sz val="9.5"/>
        <color theme="3"/>
        <rFont val="Vodafone Rg"/>
        <family val="2"/>
        <scheme val="major"/>
      </rPr>
      <t xml:space="preserve">: We will build digital innovations such as IoT solutions and digital platforms like M-Pesa to contribute to the sustainable development across a range of sectors including manufacturing, transport, health, agriculture, education and energy.
</t>
    </r>
    <r>
      <rPr>
        <b/>
        <sz val="9.5"/>
        <color theme="3"/>
        <rFont val="Vodafone Rg"/>
        <family val="2"/>
        <scheme val="major"/>
      </rPr>
      <t>Partnerships:</t>
    </r>
    <r>
      <rPr>
        <sz val="9.5"/>
        <color theme="3"/>
        <rFont val="Vodafone Rg"/>
        <family val="2"/>
        <scheme val="major"/>
      </rPr>
      <t xml:space="preserve"> We are building new models of cooperation between business, governments, international organisations and civil society to deliver process and scale, for example to connect the unconnected.
For further information see the SDGs’ section of our website.</t>
    </r>
  </si>
  <si>
    <t>The COP describes strategic social investments and philanthropy.</t>
  </si>
  <si>
    <r>
      <rPr>
        <b/>
        <sz val="9.5"/>
        <color theme="4"/>
        <rFont val="Vodafone Rg"/>
        <family val="2"/>
        <scheme val="major"/>
      </rPr>
      <t>COVID-19</t>
    </r>
    <r>
      <rPr>
        <sz val="9.5"/>
        <color theme="3"/>
        <rFont val="Vodafone Rg"/>
        <family val="2"/>
        <scheme val="major"/>
      </rPr>
      <t xml:space="preserve">
We are committed to doing our utmost to support society during this period of uncertainty and change. As a provider of critical connectivity and communications services enabling our digital society, we announced a five-point plan to help the communities in which we operate in Europe, outlined above in Criterion 15. Teams throughout our markets have worked tirelessly to deliver our five-point plan and to support all the communities in which we operate. So far, the actions we have taken have totalled donations of goods and services of approximately €150 million, reaching 100 million customers .
Further information can be found in the ‘Purpose, sustainability and responsible business’ section of our Annual Report at pages 32-52 and at https://www.vodafone.com/covid19 
</t>
    </r>
    <r>
      <rPr>
        <b/>
        <sz val="9.5"/>
        <color theme="4"/>
        <rFont val="Vodafone Rg"/>
        <family val="2"/>
        <scheme val="major"/>
      </rPr>
      <t>Delivering on our purpose</t>
    </r>
    <r>
      <rPr>
        <sz val="9.5"/>
        <color theme="3"/>
        <rFont val="Vodafone Rg"/>
        <family val="2"/>
        <scheme val="major"/>
      </rPr>
      <t xml:space="preserve">
The ‘Our purpose’ section of our Annual Report pages 34-42 outlines how our Digital Society and Inclusion for All programmes deliver social impact at scale. These programme include, but are not limited to:
</t>
    </r>
    <r>
      <rPr>
        <b/>
        <sz val="9.5"/>
        <color theme="3"/>
        <rFont val="Vodafone Rg"/>
        <family val="2"/>
        <scheme val="major"/>
      </rPr>
      <t>– Supporting financial inclusion</t>
    </r>
    <r>
      <rPr>
        <sz val="9.5"/>
        <color theme="3"/>
        <rFont val="Vodafone Rg"/>
        <family val="2"/>
        <scheme val="major"/>
      </rPr>
      <t xml:space="preserve">
Approximately 1.7 billion people in the world still have no access to banking facilities, an issue that affects significantly more women than men. In April 2020, Vodacom and Safaricom completed the acquisition of the mobile money transfer service, M-Pesa brand and the product development team from Vodafone Group through M-Pesa Africa, a newly created joint venture. The joint venture will help consolidate M-Pesa as the largest FinTech company in Africa and accelerate the growth of M-Pesa across the continent.
As of March 2021, 48.3 million customers were using M-Pesa (or equivalent), with over 15.2 billion transactions made in the year (1.7 million per hour on average) through a network of more than 918,500 agents.
</t>
    </r>
    <r>
      <rPr>
        <b/>
        <sz val="9.5"/>
        <color theme="3"/>
        <rFont val="Vodafone Rg"/>
        <family val="2"/>
        <scheme val="major"/>
      </rPr>
      <t>– Jobseekers.Connected</t>
    </r>
    <r>
      <rPr>
        <sz val="9.5"/>
        <color theme="3"/>
        <rFont val="Vodafone Rg"/>
        <family val="2"/>
        <scheme val="major"/>
      </rPr>
      <t xml:space="preserve">
Supporting jobseekers has been a focus area for years, in particular building programmes to respond to the growing youth unemployment crisis. In the EU the youth unemployment rate is 17% and in South Africa it is 56%. This year, we developed a temporary immediate response initiative to address the contraction in economic activity caused by the COVID-19 crisis. Our ‘Jobseekers.Connected’ offer across our European markets, Egypt, Turkey and South Africa includes discounted connectivity to help jobseekers remain connected and support them while they are searching for a new career opportunity. It includes free access to over 600 curated courses on global e-learning platform Udemy to help people re-skill.
</t>
    </r>
    <r>
      <rPr>
        <b/>
        <sz val="9.5"/>
        <color theme="3"/>
        <rFont val="Vodafone Rg"/>
        <family val="2"/>
        <scheme val="major"/>
      </rPr>
      <t>– Supporting small businesses</t>
    </r>
    <r>
      <rPr>
        <sz val="9.5"/>
        <color theme="3"/>
        <rFont val="Vodafone Rg"/>
        <family val="2"/>
        <scheme val="major"/>
      </rPr>
      <t xml:space="preserve">
SMEs are a critical part of the economy, but many have been
disproportionally affected by the crisis. To better support SMEs across Europe, Vodafone Business launched V-Hub this year. The free service provides access to online information putting businesses in direct touch with experts to advise on digitalising their business. As at 31 March 2021, over one million businesses were using V-Hub across our four largest European markets. We plan to continue the expansion of the service, to support over three million customers by April 2022.</t>
    </r>
  </si>
  <si>
    <r>
      <rPr>
        <b/>
        <sz val="9.5"/>
        <color theme="4"/>
        <rFont val="Vodafone Rg"/>
        <family val="2"/>
        <scheme val="major"/>
      </rPr>
      <t xml:space="preserve">
Vodafone Foundation</t>
    </r>
    <r>
      <rPr>
        <sz val="9.5"/>
        <color theme="3"/>
        <rFont val="Vodafone Rg"/>
        <family val="2"/>
        <scheme val="major"/>
      </rPr>
      <t xml:space="preserve">
Globally, the Vodafone Foundations support projects that are focused on delivering public benefit through the application of technology across the areas of health, education and disaster relief.
The Vodafone Foundation is a UK-registered charity (1089625), funding principally through annual contributions from Vodafone Group. Vodafone Foundation sits at the centre of a network of 27 local social investment programmes, referred to as the local foundations. Vodafone Foundation has a funding partnership with these local foundations to provide public benefit by investing in programmes that support communities in Vodafone’s operating countries. The total amount donated by Vodafone to Vodafone Foundations in FY21 was €44.2 million.
The Vodafone Foundation page on our website outlines the various Vodafone Foundation programmes. These include, but are not limited to:
</t>
    </r>
    <r>
      <rPr>
        <b/>
        <sz val="9.5"/>
        <color theme="3"/>
        <rFont val="Vodafone Rg"/>
        <family val="2"/>
        <scheme val="major"/>
      </rPr>
      <t>– Build digital skills</t>
    </r>
    <r>
      <rPr>
        <sz val="9.5"/>
        <color theme="3"/>
        <rFont val="Vodafone Rg"/>
        <family val="2"/>
        <scheme val="major"/>
      </rPr>
      <t xml:space="preserve">
This year, we announced an investment of €20 million by Vodafone Foundation to expand digital skills and education programmes across Europe, aiming to reach over 16 million learners by 2025. One example is Vodafone Foundation Germany’s ‘Coding for Tomorrow’ which teaches students and their teachers about how to use digital technologies in an independent, critical and creative way. To date, the programme has reached 119,500 students and teachers.
</t>
    </r>
    <r>
      <rPr>
        <b/>
        <sz val="9.5"/>
        <color theme="3"/>
        <rFont val="Vodafone Rg"/>
        <family val="2"/>
        <scheme val="major"/>
      </rPr>
      <t>– M-Mama</t>
    </r>
    <r>
      <rPr>
        <sz val="9.5"/>
        <color theme="3"/>
        <rFont val="Vodafone Rg"/>
        <family val="2"/>
        <scheme val="major"/>
      </rPr>
      <t xml:space="preserve">
The Vodafone Foundation has partnered with USAID and private donors to create the Mobilising Maternal Health programme in Tanzania. The programme aims to strengthen Tanzania’s health system by connecting communities to health facilities and their workers.  . The M-Mama platform uses mobile connectivity and M-Pesa mobile money payments to connect women in need of treatment with ‘ambulance taxis’ which can transport them to healthcare facilities.
</t>
    </r>
    <r>
      <rPr>
        <b/>
        <sz val="9.5"/>
        <color theme="3"/>
        <rFont val="Vodafone Rg"/>
        <family val="2"/>
        <scheme val="major"/>
      </rPr>
      <t>– Instant Network Schools</t>
    </r>
    <r>
      <rPr>
        <sz val="9.5"/>
        <color theme="3"/>
        <rFont val="Vodafone Rg"/>
        <family val="2"/>
        <scheme val="major"/>
      </rPr>
      <t xml:space="preserve">
Vodafone Foundation has pioneered the development of innovative digital teaching and remote learning technologies for deployment among some of the most vulnerable and disadvantaged communities in the world, including people living in refugee camps in sub-Saharan Africa. Its Instant Network Schools programme connects classrooms to the internet, providing remote and isolated communities with solar power, tablet computers and teacher training resources, together with access to educational content. 
Run in partnership with the United Nations High Commission for Refugees, the Instant Network Schools programme has given over 83,500 young refugee students access to a quality digital education. The programme is now expanding through a €26 million joint investment by Vodafone Foundation and the United Nations High Commission for Refugees (UNHCR) to reach 500,000 young refugees and their communities by 2025.</t>
    </r>
  </si>
  <si>
    <t>The COP describes advocacy and public policy engagement.</t>
  </si>
  <si>
    <r>
      <t xml:space="preserve">We engage in advocacy on many issues that are relevant our purpose and sustainable business strategy – including but not limited to the following initiatives: 
</t>
    </r>
    <r>
      <rPr>
        <b/>
        <sz val="9.5"/>
        <color theme="3"/>
        <rFont val="Vodafone Rg"/>
        <family val="2"/>
        <scheme val="major"/>
      </rPr>
      <t>– HeforShe</t>
    </r>
    <r>
      <rPr>
        <sz val="9.5"/>
        <color theme="3"/>
        <rFont val="Vodafone Rg"/>
        <family val="2"/>
        <scheme val="major"/>
      </rPr>
      <t xml:space="preserve">
We have embedded our commitment to diversity and gender balance into how we work at Vodafone. Our Group CEO, Nick Read, continues the commitment to act as a corporate champion for the UN Women’s global solidarity movement for gender equality, </t>
    </r>
    <r>
      <rPr>
        <i/>
        <sz val="9.5"/>
        <color theme="3"/>
        <rFont val="Vodafone Rg"/>
        <family val="2"/>
        <scheme val="major"/>
      </rPr>
      <t>HeforShe</t>
    </r>
    <r>
      <rPr>
        <sz val="9.5"/>
        <color theme="3"/>
        <rFont val="Vodafone Rg"/>
        <family val="2"/>
        <scheme val="major"/>
      </rPr>
      <t xml:space="preserve">. 
Further information can be found on the ‘Working towards gender equality’ section of our website and at https://www.heforshe.org/en/vodafone
</t>
    </r>
    <r>
      <rPr>
        <b/>
        <sz val="9.5"/>
        <color theme="3"/>
        <rFont val="Vodafone Rg"/>
        <family val="2"/>
        <scheme val="major"/>
      </rPr>
      <t>– RE100</t>
    </r>
    <r>
      <rPr>
        <sz val="9.5"/>
        <color theme="3"/>
        <rFont val="Vodafone Rg"/>
        <family val="2"/>
        <scheme val="major"/>
      </rPr>
      <t xml:space="preserve">
Led by The Climate Group, in partnership with CDP, RE100 brings together the world’s most influential companies committed to 100% renewable electricity with the aim of scaling up demand for – and delivery of – renewable power. In 2018 we joined RE100 today with a commitment to purchase 100% of the electricity it uses from renewable sources by 2025.
Further information can be found in the ‘Increasing renewable energy’ section of the Vodafone Group Plc Sustainable Business Report 2019 at page 31 and at http://there100.org/
</t>
    </r>
    <r>
      <rPr>
        <b/>
        <sz val="9.5"/>
        <color theme="3"/>
        <rFont val="Vodafone Rg"/>
        <family val="2"/>
        <scheme val="major"/>
      </rPr>
      <t>– Global Network Initiative (GNI)</t>
    </r>
    <r>
      <rPr>
        <sz val="9.5"/>
        <color theme="3"/>
        <rFont val="Vodafone Rg"/>
        <family val="2"/>
        <scheme val="major"/>
      </rPr>
      <t xml:space="preserve">
In 2017, we joined the Global Network Initiative (GNI) as a Board member. The GNI is a multi-stakeholder forum focused on promoting and advancing freedom of expression and the right to privacy worldwide. The GNI brings together information and communications technology companies, civil society groups (including human rights and media freedom groups), academics and investors with a shared commitment to promote and advance freedom of expression and privacy worldwide.
Further information can be found in the ‘Human Rights’ section of our Annual Report at page 49 and at https://globalnetworkinitiative.org/
</t>
    </r>
    <r>
      <rPr>
        <b/>
        <sz val="9.5"/>
        <color theme="4"/>
        <rFont val="Vodafone Rg"/>
        <family val="2"/>
        <scheme val="major"/>
      </rPr>
      <t>Public policy engagement</t>
    </r>
    <r>
      <rPr>
        <sz val="9.5"/>
        <color theme="3"/>
        <rFont val="Vodafone Rg"/>
        <family val="2"/>
        <scheme val="major"/>
      </rPr>
      <t xml:space="preserve">
Our relationship with governments and regulators is important to ensure policies are developed in the interests of our customers and the industry, while also enabling them to better understand our impact on the community and the environment. This included engagement on:  Data protection and privacy; Security and supply chain resilience.
For further information see the ‘Stakeholder engagement’ section of our Annual Report at pages 12-13.</t>
    </r>
  </si>
  <si>
    <t>The COP describes partnerships and collective action.</t>
  </si>
  <si>
    <t xml:space="preserve">We believe partnership is the best way to make progress against our sustainable business strategy and targets. Several examples of our partnerships are listed in Criterion 16 above. Further information can be found in the ‘Purpose, sustainability and responsible business' section of our Annual Report at pages 32-52, Vodafone Foundation  website, and ‘Our Purpose’  section of our website. </t>
  </si>
  <si>
    <t>CORPORATE SUSTAINABILITY GOVERNANCE AND LEADERSHIP</t>
  </si>
  <si>
    <t>The COP describes CEO commitment and leadership.</t>
  </si>
  <si>
    <t>In the Annual Report, pages 6 and 7, our Chairman and Group CEO confirm their commitment to sustainability and responsible business practices.</t>
  </si>
  <si>
    <t>The COP describes Board adoption and oversight.</t>
  </si>
  <si>
    <t>The Group ExCo – chaired by the Group CEO – has overall accountability to the Vodafone Group Plc Board for Vodafone’s sustainable business performance. The Group Director of SDGs, Sustainable Business &amp; Foundations defines and leads Vodafone’s sustainable business strategy worldwide and is responsible for the activities of the Group Sustainable Business team. The Group Director of SDGs, Sustainable Business &amp; Foundations reports to the Group Chief External and Corporate Affairs Director who is a member of the Group ExCo. 
The Group ExCo regularly reviews the progress of the sustainable business strategy. All key external publications are reviewed by the Vodafone Group Disclosure Committee. The Committee is responsible for ensuring the accuracy and timeliness of Group disclosures and approves, on behalf of the Group CEO, the controls and procedures related to the release of financial and non-financial information. For further information on governance see page 33 of our Annual Report.</t>
  </si>
  <si>
    <t>The COP describes stakeholder engagement.</t>
  </si>
  <si>
    <t>The Group ExCo – chaired by the Group CEO – has overall accountability to the Vodafone Group Plc Board for Vodafone’s sustainable business performance. The Group Director of SDGs, Sustainable Business &amp; Foundations defines and leads Vodafone’s sustainable business strategy worldwide and is responsible for the activities of the Group Sustainable Business team. The Group Director of SDGs, Sustainable Business &amp; Foundations reports to the Group Chief External and Corporate Affairs Director who is a member of the Group ExCo. 
The Group ExCo regularly reviews the progress of the sustainable business strategy. All key external publications are reviewed by the Vodafone Group Disclosure Committee. The Committee is responsible for ensuring the accuracy and timeliness of Group disclosures and approves, on behalf of the Group CEO, the controls and procedures related to the release of financial and non-financial information. For further information on governance see page 33 of the ARA..</t>
  </si>
  <si>
    <t>Relevant links:</t>
  </si>
  <si>
    <t>Annual Report 2021</t>
  </si>
  <si>
    <t>Human Rights Policy</t>
  </si>
  <si>
    <t>Code of Ethical Purchasing</t>
  </si>
  <si>
    <t>Modern Slavery Statement 2021</t>
  </si>
  <si>
    <t>Health, Safety and Wellbeing Policy</t>
  </si>
  <si>
    <t>Contribution to the SDGs</t>
  </si>
  <si>
    <t>COVID-19 response</t>
  </si>
  <si>
    <r>
      <t xml:space="preserve">Performance data included in the scope of this Report:
– our operating companies in the countries where we had operational control as of 31 March 2021: Albania, Czech Republic, Egypt,  Germany, Ghana, Greece, Hungary, Ireland, Italy, Portugal, Romania, Spain, Turkey, the UK, Vodacom in South Africa and Vodacom Group’s subsidiaries in the DRC, Lesotho, Mozambique and Tanzania; and
– operations under Vodafone Global Enterprise and Vodafone Group Services.
Performance data excluded from the scope of this Report:
– joint ventures where Vodafone does not have operational control: VodafoneZiggo in the Netherlands, Vodafone Hutchinson Australia, Vodafone Idea and Indus Towers in India and our associate Safaricom in Kenya;
– Partner Market networks in which Vodafone neither has any equity interests nor holds an operating licence, including those Partner Markets that operate under the Vodafone brand;
– countries in which we are required to hold an operating licence in order to provide local customer support to multinational enterprise customers but where we neither own nor operate any licensed telecommunications network infrastructure; and
– retail stores that are Vodafone-branded by way of franchise and exclusive dealer arrangements but are not owned or operated by Vodafone.
Exceptions:
– our M-Pesa customer numbers and our 20 million women in Africa and Turkey target, which both include our associate Safaricom in Kenya; and
– GHG emissions avoided as a consequence of IoT services, which is based on active SIM connections on Vodafone’s global IoT platform (which includes some JVs and partner markets). This is also used to calculate the ratio of GHG emissions savings for customers to our own emissions GHG footprint.
</t>
    </r>
    <r>
      <rPr>
        <i/>
        <sz val="9.5"/>
        <color theme="3"/>
        <rFont val="Vodafone Lt"/>
        <family val="2"/>
        <scheme val="minor"/>
      </rPr>
      <t>Setting revised baselines after acquisitions, disposals and changes in operational control</t>
    </r>
    <r>
      <rPr>
        <sz val="9.5"/>
        <color theme="3"/>
        <rFont val="Vodafone Lt"/>
        <family val="2"/>
        <scheme val="minor"/>
      </rPr>
      <t xml:space="preserve">
The inclusion or exclusion of data from business units that have been acquired or sold, or where there is change in operational control (for example, through a merger), is determined by the date that the transaction in question is formally concluded with all approvals received.
Our policy on environmental data reporting is to include performance data from newly acquired businesses at the end of their first full year of new ownership. In terms of setting a revised baseline to reflect acquisitions, disposals or a change of control, our policy is that:
– acquisitions are built into the baseline using either actual or estimated data at the end of their first full year as a controlled subsidiary;
– disposals are removed from the baseline in the year of disposal; and
– any identified errors &gt;1% of the Group total are re-baselined wherever possible.</t>
    </r>
  </si>
  <si>
    <r>
      <t xml:space="preserve">This section of the Report outlines the basis of preparation of the key environmental performance indicators (KPIs).
</t>
    </r>
    <r>
      <rPr>
        <b/>
        <sz val="9.5"/>
        <color theme="3"/>
        <rFont val="Vodafone Rg"/>
        <family val="2"/>
        <scheme val="major"/>
      </rPr>
      <t>Overview</t>
    </r>
    <r>
      <rPr>
        <sz val="9.5"/>
        <color theme="3"/>
        <rFont val="Vodafone Rg"/>
        <family val="2"/>
        <scheme val="major"/>
      </rPr>
      <t xml:space="preserve">
We report energy and GHG emissions data for
the following indicators:
– energy consumption by fuel source (in GWh);
– energy consumption by type (in GWh);
– renewable electricity consumption (as a percentage of total grid electricity);
– Scope 1 GHG emissions (in carbon dioxide equivalent (CO</t>
    </r>
    <r>
      <rPr>
        <vertAlign val="subscript"/>
        <sz val="9.5"/>
        <color theme="3"/>
        <rFont val="Vodafone Rg (Headings)"/>
      </rPr>
      <t>2</t>
    </r>
    <r>
      <rPr>
        <sz val="9.5"/>
        <color theme="3"/>
        <rFont val="Vodafone Rg"/>
        <family val="2"/>
        <scheme val="major"/>
      </rPr>
      <t>e));
– Scope 2 GHG emissions (in CO</t>
    </r>
    <r>
      <rPr>
        <vertAlign val="subscript"/>
        <sz val="9.5"/>
        <color theme="3"/>
        <rFont val="Vodafone Rg (Headings)"/>
      </rPr>
      <t>2</t>
    </r>
    <r>
      <rPr>
        <sz val="9.5"/>
        <color theme="3"/>
        <rFont val="Vodafone Rg"/>
        <family val="2"/>
        <scheme val="major"/>
      </rPr>
      <t>e) using both the location and market-based methods of calculation;
– Scope 3 GHG emissions (in CO</t>
    </r>
    <r>
      <rPr>
        <vertAlign val="subscript"/>
        <sz val="9.5"/>
        <color theme="3"/>
        <rFont val="Vodafone Rg (Headings)"/>
      </rPr>
      <t>2</t>
    </r>
    <r>
      <rPr>
        <sz val="9.5"/>
        <color theme="3"/>
        <rFont val="Vodafone Rg"/>
        <family val="2"/>
        <scheme val="major"/>
      </rPr>
      <t>e);
– total GHG emissions Scope 1 and 2 (in CO</t>
    </r>
    <r>
      <rPr>
        <vertAlign val="subscript"/>
        <sz val="9.5"/>
        <color theme="3"/>
        <rFont val="Vodafone Rg (Headings)"/>
      </rPr>
      <t>2</t>
    </r>
    <r>
      <rPr>
        <sz val="9.5"/>
        <color theme="3"/>
        <rFont val="Vodafone Rg"/>
        <family val="2"/>
        <scheme val="major"/>
      </rPr>
      <t>e); and
– total GHG emissions per unit of mobile data (in tonnes CO</t>
    </r>
    <r>
      <rPr>
        <vertAlign val="subscript"/>
        <sz val="9.5"/>
        <color theme="3"/>
        <rFont val="Vodafone Rg (Headings)"/>
      </rPr>
      <t>2</t>
    </r>
    <r>
      <rPr>
        <sz val="9.5"/>
        <color theme="3"/>
        <rFont val="Vodafone Rg"/>
        <family val="2"/>
        <scheme val="major"/>
      </rPr>
      <t xml:space="preserve">e/petabyte data).
</t>
    </r>
    <r>
      <rPr>
        <b/>
        <sz val="9.5"/>
        <color theme="3"/>
        <rFont val="Vodafone Rg"/>
        <family val="2"/>
        <scheme val="major"/>
      </rPr>
      <t>Standards and guidance</t>
    </r>
    <r>
      <rPr>
        <sz val="9.5"/>
        <color theme="3"/>
        <rFont val="Vodafone Rg"/>
        <family val="2"/>
        <scheme val="major"/>
      </rPr>
      <t xml:space="preserve">
Our methodology for the reporting of GHG emissions has been developed using the following guidance and standards:
– GHG Protocol standards and guidance, including the Corporate Standard, Scope 2 Guidance and Scope 3 Calculation Guidance;
– CDP guidance including the 2019 Climate Change Responders Pack and the Technical Note on Accounting of Scope 2 Emissions; and
– the Climate Disclosure Standards Board Climate Change Reporting Framework.
</t>
    </r>
    <r>
      <rPr>
        <b/>
        <sz val="9.5"/>
        <color theme="3"/>
        <rFont val="Vodafone Rg"/>
        <family val="2"/>
        <scheme val="major"/>
      </rPr>
      <t>Data gathering process and methods</t>
    </r>
    <r>
      <rPr>
        <sz val="9.5"/>
        <color theme="3"/>
        <rFont val="Vodafone Rg"/>
        <family val="2"/>
        <scheme val="major"/>
      </rPr>
      <t xml:space="preserve">
We use an electronic data collection process to gather our data. In the majority of the countries where we operate, energy usage data is based on invoices from our energy suppliers. In some countries, those bills are based on the supplier’s estimated readings.
Where data does not match our reporting period exactly – for example, where we only have 11 months of data – we forecast this information by extrapolation. For sites where energy invoices are unavailable, we estimate this information based on typical site consumption.
Increasingly, we measure our energy consumption through smart metering, a technology that uses mobile communications to collect real-time consumption data from energy meters.
</t>
    </r>
    <r>
      <rPr>
        <b/>
        <sz val="9.5"/>
        <color theme="3"/>
        <rFont val="Vodafone Rg"/>
        <family val="2"/>
        <scheme val="major"/>
      </rPr>
      <t>Renewable electricity definition</t>
    </r>
    <r>
      <rPr>
        <sz val="9.5"/>
        <color theme="3"/>
        <rFont val="Vodafone Rg"/>
        <family val="2"/>
        <scheme val="major"/>
      </rPr>
      <t xml:space="preserve">
Our figures for renewable electricity include all renewable electricity from third-party renewable suppliers which is traceable to Vodafone through a signed contract or provision of surrendered renewable energy certificates (RECs). The figures exclude any renewables for which RECs have been passed on and retired by a third party.</t>
    </r>
  </si>
  <si>
    <r>
      <rPr>
        <b/>
        <sz val="9.5"/>
        <color theme="3"/>
        <rFont val="Vodafone Rg"/>
        <family val="2"/>
        <scheme val="major"/>
      </rPr>
      <t>Scope 1</t>
    </r>
    <r>
      <rPr>
        <sz val="9.5"/>
        <color theme="3"/>
        <rFont val="Vodafone Rg"/>
        <family val="2"/>
        <scheme val="major"/>
      </rPr>
      <t xml:space="preserve">
These are emissions within our direct control and include those from:
– diesel, petrol and other fuel used by cars and commercial vehicles owned by Vodafone or leased for six months or more;
– natural gas and other heating fuels used for space heating and hot water in our premises;
– diesel and petrol used for generators in off-grid areas, or where back-up capacity is required; and
– fugitive releases of refrigerants or fire suppressants used for air-conditioning or fire control systems in network buildings and offices.
Conversion factors from the UK government’s Department for Business, Energy and Industrial Strategy have been used to calculate GHG emissions from other fuel sources such as diesel, petrol, natural gas and fuel oil as well as those from vehicles. A conversion efficiency of 30% has been used for diesel generators.
</t>
    </r>
    <r>
      <rPr>
        <b/>
        <sz val="9.5"/>
        <color theme="3"/>
        <rFont val="Vodafone Rg"/>
        <family val="2"/>
        <scheme val="major"/>
      </rPr>
      <t>Scope 2</t>
    </r>
    <r>
      <rPr>
        <sz val="9.5"/>
        <color theme="3"/>
        <rFont val="Vodafone Rg"/>
        <family val="2"/>
        <scheme val="major"/>
      </rPr>
      <t xml:space="preserve">
These are emissions from electricity (and heat/steam) purchased to power our networks, technology centres, offices and retail stores.
We report two different Scope 2 emission values: one using a ‘location-based’ method and one using a ‘market-based’ method. The location-based method involves using an average emissions factor that relates to the grid on which energy consumption occurs. This usually relates to a country-level electricity emissions factor. The market-based method applies if the company has operations in any markets where energy certificates or supplier-specific information are available. The method involves using an emissions factor that is specific to the electricity purchased. We have reported Scope 2 figures using both the location-based and market-based methodologies.</t>
    </r>
  </si>
  <si>
    <t>The following external factors have been used to calculate our market-based emissions.</t>
  </si>
  <si>
    <t>Local market</t>
  </si>
  <si>
    <t>Source</t>
  </si>
  <si>
    <r>
      <t>Conversion factor (kg CO</t>
    </r>
    <r>
      <rPr>
        <b/>
        <vertAlign val="subscript"/>
        <sz val="9.5"/>
        <color theme="0"/>
        <rFont val="Vodafone Rg"/>
        <family val="2"/>
        <scheme val="major"/>
      </rPr>
      <t>2</t>
    </r>
    <r>
      <rPr>
        <b/>
        <sz val="9.5"/>
        <color theme="0"/>
        <rFont val="Vodafone Rg"/>
        <family val="2"/>
        <scheme val="major"/>
      </rPr>
      <t>e/kWh)</t>
    </r>
  </si>
  <si>
    <t>Supplier Factor and International Energy Agency (IEA)</t>
  </si>
  <si>
    <t>Zero</t>
  </si>
  <si>
    <t>Supplier factor and IEA</t>
  </si>
  <si>
    <t xml:space="preserve">Zero </t>
  </si>
  <si>
    <t>DRC</t>
  </si>
  <si>
    <t>IEA</t>
  </si>
  <si>
    <t>Supplier factor</t>
  </si>
  <si>
    <t xml:space="preserve">Supplier factors </t>
  </si>
  <si>
    <t>Zero and 0.350</t>
  </si>
  <si>
    <t>Supplier factors</t>
  </si>
  <si>
    <t>Zero and 0.254</t>
  </si>
  <si>
    <t>Supplier factor and residual mix</t>
  </si>
  <si>
    <t>0.237</t>
  </si>
  <si>
    <t>Zero and 0.264</t>
  </si>
  <si>
    <t>IEA and supplier factor</t>
  </si>
  <si>
    <t>Zero and 0.230</t>
  </si>
  <si>
    <r>
      <rPr>
        <b/>
        <sz val="9.5"/>
        <color theme="3"/>
        <rFont val="Vodafone Rg"/>
        <family val="2"/>
        <scheme val="major"/>
      </rPr>
      <t>Location-based emissions</t>
    </r>
    <r>
      <rPr>
        <sz val="9.5"/>
        <color theme="3"/>
        <rFont val="Vodafone Rg"/>
        <family val="2"/>
        <scheme val="major"/>
      </rPr>
      <t xml:space="preserve">
Emissions are calculated using a kWh to CO</t>
    </r>
    <r>
      <rPr>
        <vertAlign val="subscript"/>
        <sz val="9.5"/>
        <color theme="3"/>
        <rFont val="Vodafone Rg (Headings)"/>
      </rPr>
      <t>2</t>
    </r>
    <r>
      <rPr>
        <sz val="9.5"/>
        <color theme="3"/>
        <rFont val="Vodafone Rg"/>
        <family val="2"/>
        <scheme val="major"/>
      </rPr>
      <t xml:space="preserve">e conversion factor provided by the IEA for the calendar year 2018/19, which was the latest dataset available at the time of publication.
</t>
    </r>
    <r>
      <rPr>
        <b/>
        <sz val="9.5"/>
        <color theme="3"/>
        <rFont val="Vodafone Rg"/>
        <family val="2"/>
        <scheme val="major"/>
      </rPr>
      <t>Market-based emissions</t>
    </r>
    <r>
      <rPr>
        <sz val="9.5"/>
        <color theme="3"/>
        <rFont val="Vodafone Rg"/>
        <family val="2"/>
        <scheme val="major"/>
      </rPr>
      <t xml:space="preserve">
Emissions are calculated using a kWh to CO</t>
    </r>
    <r>
      <rPr>
        <vertAlign val="subscript"/>
        <sz val="9.5"/>
        <color theme="3"/>
        <rFont val="Vodafone Rg (Headings)"/>
      </rPr>
      <t>2</t>
    </r>
    <r>
      <rPr>
        <sz val="9.5"/>
        <color theme="3"/>
        <rFont val="Vodafone Rg"/>
        <family val="2"/>
        <scheme val="major"/>
      </rPr>
      <t xml:space="preserve">e conversion factor based on one of the following sources (in order of priority):
– supplier conversion factors specific to our contract; these include some markets where supplies are 100% renewable, and where this is this case, we have sought evidence of singularity of supply;
– residual mix figures for 2018 – where the conversion factor reflects the removal of certificates, contracts and supplier-specific factors claimed by other organisations; and
– location-based conversion factors as described above.
</t>
    </r>
    <r>
      <rPr>
        <b/>
        <sz val="9.5"/>
        <color theme="3"/>
        <rFont val="Vodafone Rg"/>
        <family val="2"/>
        <scheme val="major"/>
      </rPr>
      <t>Scope 3</t>
    </r>
    <r>
      <rPr>
        <sz val="9.5"/>
        <color theme="3"/>
        <rFont val="Vodafone Rg"/>
        <family val="2"/>
        <scheme val="major"/>
      </rPr>
      <t xml:space="preserve">
With the Carbon Trust, we have conducted an in-depth analysis of our Scope 3 emissions. These are indirect emissions that we do not directly control but that we may be able to influence. They include emissions from our suppliers in providing us with goods and services; emissions from our joint ventures where do we not have full operational control; and emissions associated with the use of our products and services by our customers.
The GHG Protocol Scope 3 Standard defines 15 categories of emissions as detailed in the table below. We have undertaken a qualitative assessment of the extent to which we can influence and reduce emissions in the most material categories. Further details of the methodology and results for each relevant category are also shown.
The estimation of Scope 3 emissions is a very approximate process. The values given in the table are not precise and are not intended to be read as absolute figures. Rather, they provide an indication of where the most significant emissions in our value chain arise and help us to target our action.</t>
    </r>
  </si>
  <si>
    <t>GHG Protocol category</t>
  </si>
  <si>
    <t>What does this mean for Vodafone?</t>
  </si>
  <si>
    <r>
      <t>Emissions
(million tCO</t>
    </r>
    <r>
      <rPr>
        <b/>
        <vertAlign val="subscript"/>
        <sz val="9.5"/>
        <color theme="0"/>
        <rFont val="Vodafone Rg"/>
        <family val="2"/>
        <scheme val="major"/>
      </rPr>
      <t>2</t>
    </r>
    <r>
      <rPr>
        <b/>
        <sz val="9.5"/>
        <color theme="0"/>
        <rFont val="Vodafone Rg"/>
        <family val="2"/>
        <scheme val="major"/>
      </rPr>
      <t>e)</t>
    </r>
  </si>
  <si>
    <t>Methodology for assessment</t>
  </si>
  <si>
    <t>Ability to influence</t>
  </si>
  <si>
    <t>Purchased goods and services;
capital goods and services</t>
  </si>
  <si>
    <t>Emissions from the extraction, production and transportation of goods and services purchased by Vodafone (includes capitalised goods and services).</t>
  </si>
  <si>
    <r>
      <t>Calculated using an environmentally extended economic input-output approach – this uses macro-economic modelling to determine the GDP value of different sectors of the economy, and to associate that with the GHG emissions incurred by those sectors. At its simplest, the total GHG emissions of the sector are divided by the total GDP value generated by the sector to produce an emission factor of x kgCO</t>
    </r>
    <r>
      <rPr>
        <vertAlign val="subscript"/>
        <sz val="9.5"/>
        <color theme="3"/>
        <rFont val="Vodafone Rg"/>
        <family val="2"/>
        <scheme val="major"/>
      </rPr>
      <t>2</t>
    </r>
    <r>
      <rPr>
        <sz val="9.5"/>
        <color theme="3"/>
        <rFont val="Vodafone Rg"/>
        <family val="2"/>
        <scheme val="major"/>
      </rPr>
      <t>e/€ value. By multiplying these emission factors by the amount we spend on goods and services in each sector, we can obtain a rough estimate of our emissions for purchased goods and services.</t>
    </r>
  </si>
  <si>
    <t>High for some suppliers, more limited for others</t>
  </si>
  <si>
    <t>Emissions from the extraction, production and transportation of fuels and energy purchased by Vodafone and not already included in Scopes 1 and 2. It includes emissions from electricity transmission and distribution.</t>
  </si>
  <si>
    <t>Upstream fuel and energy emissions are calculated by applying emission factors produced by the UK Department for Environment, Food and Rural Affairs (DEFRA) to Vodafone fuel and energy consumption data.</t>
  </si>
  <si>
    <t>Moderate</t>
  </si>
  <si>
    <t>Upstream transportation and distribution</t>
  </si>
  <si>
    <t>Not calculated as this category is not material.</t>
  </si>
  <si>
    <t>Waste generated in operations</t>
  </si>
  <si>
    <t>Disposal and treatment of waste generated by our activities.</t>
  </si>
  <si>
    <t>Calculated by applying emission factors from DEFRA to data for waste generated by Vodafone ready for treatment and disposal.</t>
  </si>
  <si>
    <t>High</t>
  </si>
  <si>
    <t>Business travel</t>
  </si>
  <si>
    <t>Transportation of employees for business-related activities.</t>
  </si>
  <si>
    <t>Calculated by applying emissions factors from DEFRA to distances travelled for business by different modes (air, rail and personal car).</t>
  </si>
  <si>
    <t>Employee commuting</t>
  </si>
  <si>
    <t>Operation of assets leased by Vodafone, including third-party network sites. This includes the relevant sites leased from tower companies in Greece (Victus), Tanzania, Ghana and the UK (CTIL).</t>
  </si>
  <si>
    <t>Emissions have been estimated either by dividing the cost of electricity and diesel for these sites by unit price/kWh, or by extrapolating based on the number of leased sites and an average emission value per site obtained from Vodafone-owned sites.</t>
  </si>
  <si>
    <t>Downstream transportation and distribution</t>
  </si>
  <si>
    <t>Processing of sold products</t>
  </si>
  <si>
    <t>Not relevant to Vodafone as we do not produce products for further processing.</t>
  </si>
  <si>
    <t>Emissions from the use of goods and services sold by Vodafone, principally from the energy used by network equipment, such as routers, and the energy required to charge mobile devices.</t>
  </si>
  <si>
    <t>Low</t>
  </si>
  <si>
    <t>End-of-life treatment of sold products</t>
  </si>
  <si>
    <t>Downstream leased assets</t>
  </si>
  <si>
    <t>Not relevant to Vodafone as we do not have equipment or assets that we own and lease to third parties.</t>
  </si>
  <si>
    <t>Franchises</t>
  </si>
  <si>
    <t>Not calculated as this category is not material</t>
  </si>
  <si>
    <t>Investments</t>
  </si>
  <si>
    <t>Operation of investments not included in Scope 1 or 2 – our joint ventures in Australia, Kenya, India and the Netherlands.</t>
  </si>
  <si>
    <t>For joint ventures in Australia, Kenya, India and the Netherlands, Scope 1 and 2 emissions are based on actuals and Scope 3 emissions are extrapolated from Vodafone’s emissions. A percentage of emissions are reported based on our equity share.</t>
  </si>
  <si>
    <r>
      <rPr>
        <b/>
        <sz val="9.5"/>
        <color theme="3"/>
        <rFont val="Vodafone Rg"/>
        <family val="2"/>
        <scheme val="major"/>
      </rPr>
      <t>GHG savings for customers enabled by our products and services methodology</t>
    </r>
    <r>
      <rPr>
        <sz val="9.5"/>
        <color theme="3"/>
        <rFont val="Vodafone Rg"/>
        <family val="2"/>
        <scheme val="major"/>
      </rPr>
      <t xml:space="preserve">
Our IoT products and services help our customers to reduce electricity, gas and the consumption of other fuels through applications such as smart meters, road navigation systems, fleet management and mobile health. In each of these applications, our IoT services are providing connectivity, enabling our customers to reduce their GHG emissions.
To quantify the GHG savings for our customers enabled by our products and services, we have calculated – in conjunction with the Carbon Trust – the total quantity of emissions that we have helped our customers to avoid. The concept of the enabling effect of information and communications technology was introduced in the SMART 2020 report, and the methodology has since been developed by the Global e-Sustainability Initiative (GeSI) and others. The GeSI Mobile Carbon Impact Report has been used as guidance for many of our calculations, according to the Carbon Trust methodology.
The starting point for the calculation is a list of our products and services that help customers avoid using energy or fuel. The full list is provided in the following table. For each product or service, a GHG-saving mechanism has been identified and quantified based on an external study, an internal Vodafone study or documented expert assumptions. For example, we know that smart electricity meters can typically reduce a domestic customer’s electricity usage by 3% per year – so the GHG abatement from one of our IoT smart meter connections is 3% of annual GHG emissions from a domestic home.
For each product and service, a unit of sale has been identified – for example, the number of smart electricity meter connections that we have sold. This unit of measurement is then multiplied by the GHG abatement savings for each type of application to provide the total saving for that application. The value for each product and service category is then added together to give the total GHG emissions abated by our technology.
It should be noted that a number of suppliers will contribute to providing an IoT application that enables a customer to avoid or reduce GHG emissions. We have not attempted to apportion emissions savings between ourselves and other suppliers in the value chain. We are careful in our reporting not to claim the avoided emissions as our own. Instead, we are clear that we are one of a number of parties who have helped our customers reduce their GHG emissions. Further details of products and services, the mechanism for abating emissions and the abatement factors used are provided in the table overleaf.
</t>
    </r>
    <r>
      <rPr>
        <b/>
        <sz val="9.5"/>
        <color theme="3"/>
        <rFont val="Vodafone Rg"/>
        <family val="2"/>
        <scheme val="major"/>
      </rPr>
      <t xml:space="preserve">Reporting the ratio of the GHG emissions we help our customers reduce for every tonne of GHG we generate from our own operations
</t>
    </r>
    <r>
      <rPr>
        <sz val="9.5"/>
        <color theme="3"/>
        <rFont val="Vodafone Rg"/>
        <family val="2"/>
        <scheme val="major"/>
      </rPr>
      <t>We report the quantity of GHG emissions that we are enabling our customers to avoid – as calculated by the methodology laid out above – as a ratio against the quantity of our total Scope 1 and 2 GHG emissions.</t>
    </r>
  </si>
  <si>
    <t>IoT application</t>
  </si>
  <si>
    <t>GHG abatement mechanism</t>
  </si>
  <si>
    <t>GHG abatement factor</t>
  </si>
  <si>
    <t>Smart metering (domestic)</t>
  </si>
  <si>
    <t>IoT-enabled meters, which regularly record utility consumption (gas, electricity or water) and communicate the information back to the energy or utility company to allow remote reporting.</t>
  </si>
  <si>
    <t>Smart meters are seen as an important tool to reduce domestic utility consumption and manage utility networks more efficiently. Many studies have demonstrated that the installation of smart meters and associated initiatives have resulted in energy consumption reductions.</t>
  </si>
  <si>
    <r>
      <t>Average electricity and gas usage reduction assumed is 3% and 2% respectively per annum</t>
    </r>
    <r>
      <rPr>
        <vertAlign val="superscript"/>
        <sz val="9.5"/>
        <color theme="3"/>
        <rFont val="Vodafone Rg"/>
        <family val="2"/>
        <scheme val="major"/>
      </rPr>
      <t>1</t>
    </r>
    <r>
      <rPr>
        <sz val="9.5"/>
        <color theme="3"/>
        <rFont val="Vodafone Rg"/>
        <family val="2"/>
        <scheme val="major"/>
      </rPr>
      <t>.</t>
    </r>
  </si>
  <si>
    <t>Smart metering (commercial)</t>
  </si>
  <si>
    <t>As per above but for commercial properties, which often have multiple smart meters to isolate different areas of consumption.</t>
  </si>
  <si>
    <t>Smart meters in commercial property provide visibility to building managers as to where and when an organisation is consuming energy or water. Smart meters have been shown to lead to energy savings, as consumption can be optimised remotely.</t>
  </si>
  <si>
    <r>
      <t>Average electricity and gas usage reduction assumed is 16.8% per annum</t>
    </r>
    <r>
      <rPr>
        <vertAlign val="superscript"/>
        <sz val="9.5"/>
        <color theme="3"/>
        <rFont val="Vodafone Rg"/>
        <family val="2"/>
        <scheme val="major"/>
      </rPr>
      <t>2</t>
    </r>
    <r>
      <rPr>
        <sz val="9.5"/>
        <color theme="3"/>
        <rFont val="Vodafone Rg"/>
        <family val="2"/>
        <scheme val="major"/>
      </rPr>
      <t>.</t>
    </r>
  </si>
  <si>
    <t>Smart logistics and fleet management (bus)</t>
  </si>
  <si>
    <t>Connected telematics system that consist of an in-vehicle unit (IVU) connected to a central server. This feeds back real-time information on the GPS location of the vehicle, and may include other performance metrics such as fuel consumption and driver performance.</t>
  </si>
  <si>
    <t>Connected buses can communicate with traffic light systems to prioritise bus routes, improving fuel efficiency. GPS location services can also be used to inform passengers of bus arrival times. Both features can help to increase bus patronage and improve emissions per passenger.</t>
  </si>
  <si>
    <t>Fuel saving assumed is 6%. This is applied to average annual emissions for a bus.</t>
  </si>
  <si>
    <t>Smart logistics and fleet management (cars)</t>
  </si>
  <si>
    <t>Connected telematics system that consist of an IVU connected to a central server. Within a car fleet this is primarily used for satellite navigation and feedback on driver behaviour. Information may also be used for usage-based insurance.</t>
  </si>
  <si>
    <t>Fleet management systems may be used for optimised routing and avoiding congested areas, which directly reduces fuel consumption. Telematics systems can offer real-time feedback to drivers on their driving performance and behaviour. This technology is an enabler; the efficiency gains can only be realised if the driver acts in response to the feedback.</t>
  </si>
  <si>
    <r>
      <t>Fuel saving assumed is 6%. This is applied to average annual emissions for a car</t>
    </r>
    <r>
      <rPr>
        <vertAlign val="superscript"/>
        <sz val="9.5"/>
        <color theme="3"/>
        <rFont val="Vodafone Rg"/>
        <family val="2"/>
        <scheme val="major"/>
      </rPr>
      <t>3</t>
    </r>
    <r>
      <rPr>
        <sz val="9.5"/>
        <color theme="3"/>
        <rFont val="Vodafone Rg"/>
        <family val="2"/>
        <scheme val="major"/>
      </rPr>
      <t>.</t>
    </r>
  </si>
  <si>
    <t>Smart logistics and fleet management (light and heavy goods vehicles (LGVs/HGVs))</t>
  </si>
  <si>
    <t>As per above but for LGVs and HGVs. Commercial vehicle applications include optimised delivery and dispatch routing, tracking of fuel consumption and monitoring of driver performance.</t>
  </si>
  <si>
    <t>Optimised delivery and dispatch routing for goods vehicles ensures that unnecessary journeys are minimised, resulting in improved fuel efficiency. Telematics systems can offer real-time feedback to drivers on their driving performance and behaviour. This technology is an enabler; the efficiency gains can only be realised if the driver acts in response to the feedback.</t>
  </si>
  <si>
    <t>Fuel saving assumed is between 2% and 10%, dependant on classification and application. This is applied to average annual emissions for an LGV or HGV.</t>
  </si>
  <si>
    <t>Smart logistics and fleet management (taxis)</t>
  </si>
  <si>
    <t>Connected telematics system that consists of an IVU connected to a central server. This is usually connected to passenger mobile applications to locate and summon nearby taxis. Multiple users may be connected to pool journeys.</t>
  </si>
  <si>
    <t>Carbon savings are achieved by taxis having fewer miles travelled without a customer, based on optimised central control and dispatch of the taxis.</t>
  </si>
  <si>
    <t>Fuel saving assumed is 5%. This is applied to average annual emissions for a taxi.</t>
  </si>
  <si>
    <t>Street lighting</t>
  </si>
  <si>
    <t>IoT-enabled street lighting allows variable levels of lighting, depending upon the time of day and extent to which people are nearby.</t>
  </si>
  <si>
    <t>The carbon saving is achieved by avoiding the use of street lighting when it is not necessary. Lower levels of lighting may also be used in less busy areas.</t>
  </si>
  <si>
    <r>
      <t>Reduction in energy consumption of street lights assumed is 27%</t>
    </r>
    <r>
      <rPr>
        <vertAlign val="superscript"/>
        <sz val="9.5"/>
        <color theme="3"/>
        <rFont val="Vodafone Rg"/>
        <family val="2"/>
        <scheme val="major"/>
      </rPr>
      <t>4</t>
    </r>
    <r>
      <rPr>
        <sz val="9.5"/>
        <color theme="3"/>
        <rFont val="Vodafone Rg"/>
        <family val="2"/>
        <scheme val="major"/>
      </rPr>
      <t>.</t>
    </r>
  </si>
  <si>
    <t>Electric vehicle (EV) charging</t>
  </si>
  <si>
    <t>IoT-enabled EV charging points interact with EVs or driver mobile apps to direct drivers to the most appropriate charging point, giving drivers the confidence to carry out more journeys in EVs.</t>
  </si>
  <si>
    <t>The use of an EV over a traditional fuel vehicle has significant carbon savings. It is assumed that each EV journey provided by the charging point replaces a traditional fuel journey.</t>
  </si>
  <si>
    <r>
      <t>Annual distance driven was calculated from the charge provided by a charging point. (assumed 14 kWh/day)</t>
    </r>
    <r>
      <rPr>
        <vertAlign val="superscript"/>
        <sz val="9.5"/>
        <color theme="3"/>
        <rFont val="Vodafone Rg"/>
        <family val="2"/>
        <scheme val="major"/>
      </rPr>
      <t>5</t>
    </r>
    <r>
      <rPr>
        <sz val="9.5"/>
        <color theme="3"/>
        <rFont val="Vodafone Rg"/>
        <family val="2"/>
        <scheme val="major"/>
      </rPr>
      <t>. The saving is the difference in emissions for that distance between an average petrol vehicle and an EV.</t>
    </r>
  </si>
  <si>
    <t>Healthcare</t>
  </si>
  <si>
    <t>Connected devices allow chronic or high-risk patients to be monitored within their own home. This prevents excess journeys to and from the hospital by both patients and healthcare professionals, and frees up hospital beds.</t>
  </si>
  <si>
    <t>The emissions associated with one hospital stay are avoided by allowing the patient to remain at home. There are also the avoided emissions from not having to make the car journey to and from the hospital.</t>
  </si>
  <si>
    <r>
      <t>Assumed 42% reduction in hospital admissions</t>
    </r>
    <r>
      <rPr>
        <vertAlign val="superscript"/>
        <sz val="9.5"/>
        <color theme="3"/>
        <rFont val="Vodafone Rg"/>
        <family val="2"/>
        <scheme val="major"/>
      </rPr>
      <t>6</t>
    </r>
    <r>
      <rPr>
        <sz val="9.5"/>
        <color theme="3"/>
        <rFont val="Vodafone Rg"/>
        <family val="2"/>
        <scheme val="major"/>
      </rPr>
      <t>.</t>
    </r>
  </si>
  <si>
    <t>Call Conferencing</t>
  </si>
  <si>
    <t xml:space="preserve">Audio conferencing services provided by Vodafone make use of voice telephony to allow multiple callers hold a virtual audio meeting.  </t>
  </si>
  <si>
    <t>The basis for the carbon saving is that in the absence of the audio conferencing services people would have physically travelled to a meeting, and thus the saving is due to the avoided travel.</t>
  </si>
  <si>
    <t>Carbon saving factor based on research originally carried out by University of Bradford.  Key assumptions used were: 
Meeting Avoidance Factor	 of 36.8%; on average two people per call avoided travel; travel distance avoided of 197 miles per participant per call; average travel emission factor of 0.215448 kg CO2e per passenger mile for all travel.</t>
  </si>
  <si>
    <t>Cloud and Data Centre Hosting</t>
  </si>
  <si>
    <t>Vodafone provides a range of Cloud and Data Centre Hosting services to its customers in the following categories: Co-Location Services, Managed Hosting, Private Cloud, Public Cloud, Storage Platforms.</t>
  </si>
  <si>
    <t>The carbon savings are due to efficiencies of operation within a dedicated managed data centre environment, compared to on premises computing facilities. This being primarily from increased utilisation of servers through virtualisation, and improved PUE.</t>
  </si>
  <si>
    <t>Assumptions used on average server power, virtualisation ratio, customer and Vodafone PUE factors.</t>
  </si>
  <si>
    <t>1. Energy Demand Report, Ofgem</t>
  </si>
  <si>
    <t>2. Average figure used from a selection of case studies varying from 7.5% to 25%; see BBP Better Metering Toolkit, and ASB Bank Vodafone M2M smart metering solution.</t>
  </si>
  <si>
    <t>3. Various published and unpublished studies indicate savings from 5–15%, dependent on level of intervention. Examples of some published sources: A guide to Telematics, Energy Saving Trust; Telematics Explained FIAG; and Mix Telematics Furl Savings</t>
  </si>
  <si>
    <t>4. Transport for London, Energy Efficiency Street Lighting Programme (EESLP) FAQs.</t>
  </si>
  <si>
    <t>5. Transport for London, EV Infrastructure Delivery Plan, Nov 2020.</t>
  </si>
  <si>
    <t>6. Telehealth interventions reduce hospitalisation by 55% and reduce A&amp;E admissions by 29%. An average figure of 42% was used.</t>
  </si>
  <si>
    <r>
      <rPr>
        <b/>
        <sz val="9.5"/>
        <color theme="3"/>
        <rFont val="Vodafone Lt"/>
        <family val="2"/>
        <scheme val="minor"/>
      </rPr>
      <t>Progress against the goal of bringing the benefits of mobile to an additional 20 million women in Africa and Turkey by 2025</t>
    </r>
    <r>
      <rPr>
        <sz val="9.5"/>
        <color theme="3"/>
        <rFont val="Vodafone Rg"/>
        <family val="2"/>
        <scheme val="major"/>
      </rPr>
      <t xml:space="preserve">
For the purposes of this goal, the definition of a connected woman is a SIM connection that is estimated to belong to a female primary user. This goal is calculated as the number of additional connected women at the end of the ten-year target period against the initial 31 March 2016 baseline. Progress towards the ten-year target is reported at the end of each financial year.
The 20 million women target applies across nine markets where we have an operating presence and where we believe we have the greatest scope to make a difference. These are Egypt, Ghana, and Turkey plus through our sub-Saharan subsidiary Vodacom Group, DRC, Lesotho, Mozambique, South Africa, Tanzania and Kenya through our associate Safaricom.
The process used to estimate the number of women connected is as follows:
– the total number of connections (for both male and female customers) is calculated based on the closing number of active customers at the end of each financial year; and
– the percentage of female mobile customers is calculated using information from two surveys over a selection of customers in each market:
       1. the Net Promoter Score conducted across the Vodafone customer base in each local market; and
       2. the Vodafone brand tracking survey conducted in each local market.
The number of women connected is then estimated by calculating the percentage of female customers as a proportion of the total number of Vodafone connections in each local market, aggregated across the nine countries listed above.
Given the nature of the target demographic – typically, women on very low incomes in poor communities – it is assumed that the very large majority will not have a mobile phone in their own right and, therefore, will not be customers of competitor mobile networks. However, it is not possible to distinguish between women who are new to mobile and women who already have a mobile and are switching networks.
The calculation via customer survey of the proportion of women reached is subject to the risks inherent to this kind of sampling and does not distinguish between existing and new customers. Assumptions are therefore made based on the entire customer population in a market.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</si>
</sst>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_-;\-* #,##0_-;_-* &quot;-&quot;??_-;_-@_-"/>
    <numFmt numFmtId="169" formatCode="0.0"/>
    <numFmt numFmtId="170" formatCode="#,##0.0"/>
    <numFmt numFmtId="171" formatCode="#,##0.0_;&quot;x&quot;;\(#,##0.0\)&quot;x&quot;;\-"/>
  </numFmts>
  <fonts count="84">
    <font>
      <sz val="9.5"/>
      <color theme="3"/>
      <name val="Vodafone Rg"/>
      <family val="2"/>
      <scheme val="major"/>
    </font>
    <font>
      <sz val="11"/>
      <color theme="1"/>
      <name val="Vodafone Lt"/>
      <family val="2"/>
      <scheme val="minor"/>
    </font>
    <font>
      <sz val="11"/>
      <color theme="1"/>
      <name val="Vodafone Lt"/>
      <family val="2"/>
      <scheme val="minor"/>
    </font>
    <font>
      <sz val="11"/>
      <color theme="1"/>
      <name val="Vodafone Lt"/>
      <family val="2"/>
      <scheme val="minor"/>
    </font>
    <font>
      <sz val="11"/>
      <color rgb="FF006100"/>
      <name val="Vodafone Lt"/>
      <family val="2"/>
      <scheme val="minor"/>
    </font>
    <font>
      <sz val="11"/>
      <color rgb="FF9C0006"/>
      <name val="Vodafone Lt"/>
      <family val="2"/>
      <scheme val="minor"/>
    </font>
    <font>
      <sz val="11"/>
      <color rgb="FF9C6500"/>
      <name val="Vodafone Lt"/>
      <family val="2"/>
      <scheme val="minor"/>
    </font>
    <font>
      <sz val="11"/>
      <color rgb="FF3F3F76"/>
      <name val="Vodafone Lt"/>
      <family val="2"/>
      <scheme val="minor"/>
    </font>
    <font>
      <b/>
      <sz val="11"/>
      <color rgb="FF3F3F3F"/>
      <name val="Vodafone Lt"/>
      <family val="2"/>
      <scheme val="minor"/>
    </font>
    <font>
      <sz val="11"/>
      <color rgb="FFFA7D00"/>
      <name val="Vodafone Lt"/>
      <family val="2"/>
      <scheme val="minor"/>
    </font>
    <font>
      <b/>
      <sz val="11"/>
      <color theme="0"/>
      <name val="Vodafone Lt"/>
      <family val="2"/>
      <scheme val="minor"/>
    </font>
    <font>
      <sz val="11"/>
      <color rgb="FFFF0000"/>
      <name val="Vodafone Lt"/>
      <family val="2"/>
      <scheme val="minor"/>
    </font>
    <font>
      <i/>
      <sz val="11"/>
      <color rgb="FF7F7F7F"/>
      <name val="Vodafone Lt"/>
      <family val="2"/>
      <scheme val="minor"/>
    </font>
    <font>
      <b/>
      <sz val="11"/>
      <color theme="1"/>
      <name val="Vodafone Lt"/>
      <family val="2"/>
      <scheme val="minor"/>
    </font>
    <font>
      <sz val="10"/>
      <name val="Vodafone Rg"/>
      <family val="2"/>
    </font>
    <font>
      <b/>
      <sz val="16"/>
      <color theme="4"/>
      <name val="Vodafone Rg"/>
      <family val="2"/>
      <scheme val="major"/>
    </font>
    <font>
      <b/>
      <sz val="9.5"/>
      <color rgb="FFE60000"/>
      <name val="Vodafone Rg"/>
      <family val="2"/>
    </font>
    <font>
      <sz val="9.5"/>
      <name val="Vodafone Rg"/>
      <family val="2"/>
    </font>
    <font>
      <u/>
      <sz val="9.5"/>
      <color theme="10"/>
      <name val="Vodafone Rg"/>
      <family val="2"/>
    </font>
    <font>
      <b/>
      <sz val="9.5"/>
      <color theme="0"/>
      <name val="Vodafone Lt"/>
      <family val="2"/>
      <scheme val="minor"/>
    </font>
    <font>
      <u/>
      <sz val="9.5"/>
      <color theme="4"/>
      <name val="Vodafone Rg"/>
      <family val="2"/>
      <scheme val="major"/>
    </font>
    <font>
      <b/>
      <sz val="7"/>
      <color theme="3"/>
      <name val="Vodafone Lt"/>
      <family val="2"/>
      <scheme val="minor"/>
    </font>
    <font>
      <sz val="6"/>
      <name val="Vodafone Rg"/>
      <family val="2"/>
    </font>
    <font>
      <b/>
      <sz val="9.5"/>
      <color theme="0"/>
      <name val="Vodafone Rg"/>
      <family val="2"/>
      <scheme val="major"/>
    </font>
    <font>
      <sz val="9.5"/>
      <color theme="0"/>
      <name val="Vodafone Rg"/>
      <family val="2"/>
      <scheme val="major"/>
    </font>
    <font>
      <sz val="7"/>
      <color rgb="FFFF0000"/>
      <name val="Vodafone Rg"/>
      <family val="2"/>
    </font>
    <font>
      <b/>
      <sz val="9.5"/>
      <color theme="3"/>
      <name val="Vodafone Rg"/>
      <family val="2"/>
      <scheme val="major"/>
    </font>
    <font>
      <sz val="9.5"/>
      <color theme="3"/>
      <name val="Vodafone Lt"/>
      <family val="2"/>
      <scheme val="minor"/>
    </font>
    <font>
      <b/>
      <sz val="15"/>
      <color theme="3"/>
      <name val="Vodafone Lt"/>
      <family val="2"/>
      <scheme val="minor"/>
    </font>
    <font>
      <b/>
      <sz val="11"/>
      <color theme="3"/>
      <name val="Vodafone Lt"/>
      <family val="2"/>
      <scheme val="minor"/>
    </font>
    <font>
      <b/>
      <sz val="9.5"/>
      <color theme="3"/>
      <name val="Vodafone Lt"/>
      <family val="2"/>
      <scheme val="minor"/>
    </font>
    <font>
      <sz val="7"/>
      <color theme="3"/>
      <name val="Vodafone Rg"/>
      <family val="2"/>
      <scheme val="major"/>
    </font>
    <font>
      <sz val="9.5"/>
      <color theme="3"/>
      <name val="Vodafone Rg"/>
      <family val="2"/>
      <scheme val="major"/>
    </font>
    <font>
      <sz val="8"/>
      <name val="Vodafone Rg"/>
      <family val="2"/>
      <scheme val="major"/>
    </font>
    <font>
      <b/>
      <sz val="9.5"/>
      <color theme="4"/>
      <name val="Vodafone Rg"/>
      <family val="2"/>
      <scheme val="major"/>
    </font>
    <font>
      <i/>
      <sz val="9.5"/>
      <color theme="3"/>
      <name val="Vodafone Rg"/>
      <family val="2"/>
      <scheme val="major"/>
    </font>
    <font>
      <b/>
      <vertAlign val="subscript"/>
      <sz val="9.5"/>
      <color theme="0"/>
      <name val="Vodafone Rg"/>
      <family val="2"/>
      <scheme val="major"/>
    </font>
    <font>
      <vertAlign val="subscript"/>
      <sz val="9.5"/>
      <color theme="3"/>
      <name val="Vodafone Rg"/>
      <family val="2"/>
      <scheme val="major"/>
    </font>
    <font>
      <vertAlign val="superscript"/>
      <sz val="9.5"/>
      <color theme="3"/>
      <name val="Vodafone Rg"/>
      <family val="2"/>
      <scheme val="major"/>
    </font>
    <font>
      <sz val="7"/>
      <name val="Arial Black"/>
      <family val="2"/>
    </font>
    <font>
      <sz val="7"/>
      <name val="Arial"/>
      <family val="2"/>
    </font>
    <font>
      <sz val="10"/>
      <name val="Arial"/>
      <family val="2"/>
    </font>
    <font>
      <b/>
      <sz val="14"/>
      <color theme="9"/>
      <name val="Vodafone Rg"/>
      <family val="2"/>
      <scheme val="major"/>
    </font>
    <font>
      <b/>
      <sz val="9.5"/>
      <color theme="9"/>
      <name val="Vodafone Rg"/>
      <family val="2"/>
      <scheme val="major"/>
    </font>
    <font>
      <sz val="9.5"/>
      <color theme="9"/>
      <name val="Vodafone Lt"/>
      <family val="2"/>
      <scheme val="minor"/>
    </font>
    <font>
      <sz val="8"/>
      <color theme="3"/>
      <name val="Vodafone Lt"/>
      <family val="2"/>
      <scheme val="minor"/>
    </font>
    <font>
      <b/>
      <vertAlign val="superscript"/>
      <sz val="9.5"/>
      <color theme="0"/>
      <name val="Vodafone Rg"/>
      <family val="2"/>
      <scheme val="major"/>
    </font>
    <font>
      <b/>
      <sz val="9.5"/>
      <color theme="9"/>
      <name val="Vodafone Lt"/>
      <family val="2"/>
      <scheme val="minor"/>
    </font>
    <font>
      <sz val="10"/>
      <name val="Calibri"/>
      <family val="2"/>
    </font>
    <font>
      <sz val="12"/>
      <color rgb="FFFF0000"/>
      <name val="Vodafone Rg"/>
      <family val="2"/>
      <scheme val="major"/>
    </font>
    <font>
      <sz val="12"/>
      <color theme="9"/>
      <name val="Vodafone Rg"/>
      <family val="2"/>
      <scheme val="major"/>
    </font>
    <font>
      <sz val="12"/>
      <color theme="4"/>
      <name val="Vodafone Rg"/>
      <family val="2"/>
      <scheme val="major"/>
    </font>
    <font>
      <sz val="9.5"/>
      <color theme="4"/>
      <name val="Vodafone Rg"/>
      <family val="2"/>
      <scheme val="major"/>
    </font>
    <font>
      <b/>
      <sz val="9.5"/>
      <color theme="1"/>
      <name val="Vodafone Rg"/>
      <family val="2"/>
      <scheme val="major"/>
    </font>
    <font>
      <b/>
      <sz val="9.5"/>
      <color rgb="FF4A4D4E"/>
      <name val="Vodafone Rg"/>
      <family val="2"/>
      <scheme val="major"/>
    </font>
    <font>
      <sz val="9.5"/>
      <color rgb="FF4A4D4E"/>
      <name val="Vodafone Rg"/>
      <family val="2"/>
      <scheme val="major"/>
    </font>
    <font>
      <b/>
      <sz val="9.5"/>
      <color rgb="FFE60000"/>
      <name val="Vodafone Rg"/>
      <family val="2"/>
      <scheme val="major"/>
    </font>
    <font>
      <sz val="8"/>
      <color rgb="FF000000"/>
      <name val="Vodafone Rg"/>
      <family val="2"/>
      <scheme val="major"/>
    </font>
    <font>
      <vertAlign val="superscript"/>
      <sz val="9.5"/>
      <name val="Vodafone Rg"/>
      <scheme val="major"/>
    </font>
    <font>
      <b/>
      <vertAlign val="superscript"/>
      <sz val="9.5"/>
      <color theme="0"/>
      <name val="Vodafone Rg"/>
      <scheme val="major"/>
    </font>
    <font>
      <b/>
      <vertAlign val="subscript"/>
      <sz val="9.5"/>
      <color theme="0"/>
      <name val="Vodafone Rg"/>
      <scheme val="major"/>
    </font>
    <font>
      <b/>
      <sz val="9.5"/>
      <color theme="3"/>
      <name val="Vodafone Rg"/>
      <scheme val="major"/>
    </font>
    <font>
      <sz val="9.5"/>
      <color rgb="FF4A4D4E"/>
      <name val="Vodafone Rg (Body)"/>
    </font>
    <font>
      <vertAlign val="superscript"/>
      <sz val="9.5"/>
      <color rgb="FF4A4D4E"/>
      <name val="Vodafone Rg (Body)"/>
    </font>
    <font>
      <vertAlign val="superscript"/>
      <sz val="10.35"/>
      <color rgb="FF4A4D4E"/>
      <name val="Vodafone Rg (Body)"/>
    </font>
    <font>
      <sz val="9.5"/>
      <color rgb="FF4A4D4E"/>
      <name val="Vodafone Rg"/>
      <scheme val="major"/>
    </font>
    <font>
      <i/>
      <sz val="9.5"/>
      <color rgb="FF4A4D4E"/>
      <name val="Vodafone Rg"/>
      <family val="2"/>
      <scheme val="major"/>
    </font>
    <font>
      <b/>
      <i/>
      <sz val="9.5"/>
      <color rgb="FF4A4D4E"/>
      <name val="Vodafone Rg"/>
      <scheme val="major"/>
    </font>
    <font>
      <vertAlign val="superscript"/>
      <sz val="9.5"/>
      <color rgb="FF4A4D4E"/>
      <name val="Vodafone Rg"/>
      <scheme val="major"/>
    </font>
    <font>
      <vertAlign val="superscript"/>
      <sz val="9.5"/>
      <color rgb="FF4A4D4E"/>
      <name val="Vodafone Rg (Headings)"/>
    </font>
    <font>
      <vertAlign val="subscript"/>
      <sz val="9.5"/>
      <color theme="3"/>
      <name val="Vodafone Rg (Headings)"/>
    </font>
    <font>
      <b/>
      <vertAlign val="subscript"/>
      <sz val="9.5"/>
      <color theme="0"/>
      <name val="Vodafone Rg (Headings)"/>
    </font>
    <font>
      <vertAlign val="subscript"/>
      <sz val="9.5"/>
      <color rgb="FF4A4D4E"/>
      <name val="Vodafone Rg (Headings)"/>
    </font>
    <font>
      <u/>
      <sz val="9.5"/>
      <color rgb="FFFF0000"/>
      <name val="Vodafone Rg"/>
      <family val="2"/>
      <scheme val="major"/>
    </font>
    <font>
      <b/>
      <sz val="9.5"/>
      <color rgb="FFFFFFFF"/>
      <name val="Vodafone Rg"/>
      <family val="2"/>
    </font>
    <font>
      <b/>
      <sz val="9.5"/>
      <color rgb="FFFFFFFF"/>
      <name val="Vodafone Lt"/>
      <family val="2"/>
    </font>
    <font>
      <sz val="9.5"/>
      <color rgb="FF4A4D4E"/>
      <name val="Vodafone Rg"/>
      <family val="2"/>
    </font>
    <font>
      <vertAlign val="superscript"/>
      <sz val="9.5"/>
      <color rgb="FF4A4D4E"/>
      <name val="Vodafone Rg"/>
      <family val="2"/>
      <scheme val="major"/>
    </font>
    <font>
      <b/>
      <sz val="9.5"/>
      <color rgb="FF4A4D4E"/>
      <name val="Vodafone Rg"/>
      <family val="2"/>
    </font>
    <font>
      <b/>
      <vertAlign val="superscript"/>
      <sz val="9.5"/>
      <color theme="9"/>
      <name val="Vodafone Rg"/>
      <family val="2"/>
      <scheme val="major"/>
    </font>
    <font>
      <sz val="7"/>
      <color rgb="FF4A4D4E"/>
      <name val="Vodafone Rg"/>
      <family val="2"/>
      <scheme val="major"/>
    </font>
    <font>
      <sz val="16"/>
      <color theme="4"/>
      <name val="Vodafone Lt"/>
      <family val="2"/>
      <scheme val="minor"/>
    </font>
    <font>
      <i/>
      <sz val="9.5"/>
      <color theme="3"/>
      <name val="Vodafone Lt"/>
      <family val="2"/>
      <scheme val="minor"/>
    </font>
    <font>
      <sz val="12"/>
      <color rgb="FFE60000"/>
      <name val="Vodafone Rg"/>
      <family val="2"/>
      <scheme val="major"/>
    </font>
  </fonts>
  <fills count="2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2"/>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3"/>
        <bgColor indexed="64"/>
      </patternFill>
    </fill>
    <fill>
      <patternFill patternType="solid">
        <fgColor rgb="FFFFFFFF"/>
        <bgColor indexed="64"/>
      </patternFill>
    </fill>
    <fill>
      <patternFill patternType="solid">
        <fgColor theme="0"/>
      </patternFill>
    </fill>
    <fill>
      <patternFill patternType="solid">
        <fgColor theme="2"/>
      </patternFill>
    </fill>
    <fill>
      <patternFill patternType="solid">
        <fgColor rgb="FFE60000"/>
        <bgColor rgb="FF000000"/>
      </patternFill>
    </fill>
    <fill>
      <patternFill patternType="solid">
        <fgColor rgb="FFFFFFFF"/>
        <bgColor rgb="FF000000"/>
      </patternFill>
    </fill>
    <fill>
      <patternFill patternType="solid">
        <fgColor indexed="65"/>
        <bgColor indexed="64"/>
      </patternFill>
    </fill>
    <fill>
      <patternFill patternType="solid">
        <fgColor rgb="FFD9D9D9"/>
        <bgColor rgb="FF000000"/>
      </patternFill>
    </fill>
    <fill>
      <patternFill patternType="solid">
        <fgColor theme="0" tint="-4.9989318521683403E-2"/>
        <bgColor indexed="64"/>
      </patternFill>
    </fill>
  </fills>
  <borders count="4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3"/>
      </bottom>
      <diagonal/>
    </border>
    <border>
      <left/>
      <right/>
      <top/>
      <bottom style="medium">
        <color auto="1"/>
      </bottom>
      <diagonal/>
    </border>
    <border>
      <left/>
      <right/>
      <top/>
      <bottom style="thick">
        <color theme="4"/>
      </bottom>
      <diagonal/>
    </border>
    <border>
      <left/>
      <right/>
      <top/>
      <bottom style="hair">
        <color theme="3"/>
      </bottom>
      <diagonal/>
    </border>
    <border>
      <left/>
      <right/>
      <top style="hair">
        <color theme="3"/>
      </top>
      <bottom style="medium">
        <color theme="3"/>
      </bottom>
      <diagonal/>
    </border>
    <border>
      <left style="thin">
        <color theme="3"/>
      </left>
      <right/>
      <top/>
      <bottom style="hair">
        <color theme="3"/>
      </bottom>
      <diagonal/>
    </border>
    <border>
      <left style="thin">
        <color theme="3"/>
      </left>
      <right style="thin">
        <color theme="3"/>
      </right>
      <top/>
      <bottom style="hair">
        <color theme="3"/>
      </bottom>
      <diagonal/>
    </border>
    <border>
      <left style="thin">
        <color theme="3"/>
      </left>
      <right style="thin">
        <color theme="3"/>
      </right>
      <top style="hair">
        <color theme="3"/>
      </top>
      <bottom style="hair">
        <color theme="3"/>
      </bottom>
      <diagonal/>
    </border>
    <border>
      <left style="thin">
        <color theme="3"/>
      </left>
      <right/>
      <top style="hair">
        <color theme="3"/>
      </top>
      <bottom style="hair">
        <color theme="3"/>
      </bottom>
      <diagonal/>
    </border>
    <border>
      <left/>
      <right style="thin">
        <color theme="3"/>
      </right>
      <top style="hair">
        <color theme="3"/>
      </top>
      <bottom style="medium">
        <color theme="3"/>
      </bottom>
      <diagonal/>
    </border>
    <border>
      <left style="thin">
        <color theme="3"/>
      </left>
      <right style="thin">
        <color theme="3"/>
      </right>
      <top style="hair">
        <color theme="3"/>
      </top>
      <bottom style="medium">
        <color theme="3"/>
      </bottom>
      <diagonal/>
    </border>
    <border>
      <left style="thin">
        <color theme="3"/>
      </left>
      <right/>
      <top style="hair">
        <color theme="3"/>
      </top>
      <bottom style="medium">
        <color theme="3"/>
      </bottom>
      <diagonal/>
    </border>
    <border>
      <left/>
      <right style="thin">
        <color theme="3"/>
      </right>
      <top/>
      <bottom style="hair">
        <color theme="3"/>
      </bottom>
      <diagonal/>
    </border>
    <border>
      <left/>
      <right/>
      <top/>
      <bottom style="thin">
        <color auto="1"/>
      </bottom>
      <diagonal/>
    </border>
    <border>
      <left/>
      <right/>
      <top style="medium">
        <color theme="3"/>
      </top>
      <bottom/>
      <diagonal/>
    </border>
    <border>
      <left/>
      <right/>
      <top style="hair">
        <color theme="3"/>
      </top>
      <bottom/>
      <diagonal/>
    </border>
    <border>
      <left/>
      <right/>
      <top style="hair">
        <color auto="1"/>
      </top>
      <bottom style="hair">
        <color auto="1"/>
      </bottom>
      <diagonal/>
    </border>
    <border>
      <left/>
      <right/>
      <top/>
      <bottom style="hair">
        <color auto="1"/>
      </bottom>
      <diagonal/>
    </border>
    <border>
      <left/>
      <right/>
      <top/>
      <bottom style="medium">
        <color rgb="FF4A4D4E"/>
      </bottom>
      <diagonal/>
    </border>
    <border>
      <left/>
      <right style="thin">
        <color rgb="FF4A4D4E"/>
      </right>
      <top/>
      <bottom/>
      <diagonal/>
    </border>
    <border>
      <left style="thin">
        <color rgb="FF4A4D4E"/>
      </left>
      <right style="thin">
        <color rgb="FF4A4D4E"/>
      </right>
      <top/>
      <bottom/>
      <diagonal/>
    </border>
    <border>
      <left style="thin">
        <color rgb="FF4A4D4E"/>
      </left>
      <right/>
      <top/>
      <bottom/>
      <diagonal/>
    </border>
    <border>
      <left/>
      <right style="thin">
        <color rgb="FF4A4D4E"/>
      </right>
      <top/>
      <bottom style="hair">
        <color theme="3"/>
      </bottom>
      <diagonal/>
    </border>
    <border>
      <left style="thin">
        <color rgb="FF4A4D4E"/>
      </left>
      <right style="thin">
        <color rgb="FF4A4D4E"/>
      </right>
      <top/>
      <bottom style="hair">
        <color theme="3"/>
      </bottom>
      <diagonal/>
    </border>
    <border>
      <left style="thin">
        <color rgb="FF4A4D4E"/>
      </left>
      <right/>
      <top/>
      <bottom style="hair">
        <color theme="3"/>
      </bottom>
      <diagonal/>
    </border>
    <border>
      <left/>
      <right style="thin">
        <color rgb="FF4A4D4E"/>
      </right>
      <top style="hair">
        <color auto="1"/>
      </top>
      <bottom/>
      <diagonal/>
    </border>
    <border>
      <left style="thin">
        <color rgb="FF4A4D4E"/>
      </left>
      <right style="thin">
        <color rgb="FF4A4D4E"/>
      </right>
      <top style="hair">
        <color auto="1"/>
      </top>
      <bottom/>
      <diagonal/>
    </border>
    <border>
      <left style="thin">
        <color rgb="FF4A4D4E"/>
      </left>
      <right/>
      <top style="hair">
        <color auto="1"/>
      </top>
      <bottom/>
      <diagonal/>
    </border>
    <border>
      <left/>
      <right style="thin">
        <color rgb="FF4A4D4E"/>
      </right>
      <top style="hair">
        <color auto="1"/>
      </top>
      <bottom style="medium">
        <color auto="1"/>
      </bottom>
      <diagonal/>
    </border>
    <border>
      <left style="thin">
        <color rgb="FF4A4D4E"/>
      </left>
      <right style="thin">
        <color rgb="FF4A4D4E"/>
      </right>
      <top style="hair">
        <color auto="1"/>
      </top>
      <bottom style="medium">
        <color auto="1"/>
      </bottom>
      <diagonal/>
    </border>
    <border>
      <left style="thin">
        <color rgb="FF4A4D4E"/>
      </left>
      <right/>
      <top style="hair">
        <color auto="1"/>
      </top>
      <bottom style="medium">
        <color auto="1"/>
      </bottom>
      <diagonal/>
    </border>
    <border>
      <left/>
      <right style="thin">
        <color theme="3"/>
      </right>
      <top style="hair">
        <color theme="3"/>
      </top>
      <bottom style="hair">
        <color theme="3"/>
      </bottom>
      <diagonal/>
    </border>
    <border>
      <left/>
      <right style="thin">
        <color rgb="FF4A4D4E"/>
      </right>
      <top/>
      <bottom style="hair">
        <color rgb="FF4A4D4E"/>
      </bottom>
      <diagonal/>
    </border>
    <border>
      <left/>
      <right/>
      <top/>
      <bottom style="hair">
        <color rgb="FF4A4D4E"/>
      </bottom>
      <diagonal/>
    </border>
    <border>
      <left/>
      <right style="thin">
        <color rgb="FF4A4D4E"/>
      </right>
      <top style="hair">
        <color rgb="FF4A4D4E"/>
      </top>
      <bottom style="hair">
        <color rgb="FF4A4D4E"/>
      </bottom>
      <diagonal/>
    </border>
    <border>
      <left/>
      <right/>
      <top style="hair">
        <color rgb="FF4A4D4E"/>
      </top>
      <bottom style="hair">
        <color rgb="FF4A4D4E"/>
      </bottom>
      <diagonal/>
    </border>
    <border>
      <left/>
      <right style="thin">
        <color rgb="FF4A4D4E"/>
      </right>
      <top/>
      <bottom style="medium">
        <color rgb="FF4A4D4E"/>
      </bottom>
      <diagonal/>
    </border>
  </borders>
  <cellStyleXfs count="56">
    <xf numFmtId="0" fontId="0" fillId="2" borderId="0">
      <alignment vertical="top" wrapText="1"/>
    </xf>
    <xf numFmtId="167"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5" fillId="0" borderId="0" applyNumberFormat="0" applyFill="0" applyBorder="0" applyAlignment="0" applyProtection="0"/>
    <xf numFmtId="0" fontId="23" fillId="10" borderId="0" applyNumberFormat="0" applyAlignment="0" applyProtection="0"/>
    <xf numFmtId="0" fontId="20" fillId="2" borderId="0" applyNumberFormat="0" applyProtection="0">
      <alignment horizontal="center"/>
    </xf>
    <xf numFmtId="0" fontId="4" fillId="3" borderId="0" applyNumberFormat="0" applyBorder="0" applyAlignment="0" applyProtection="0"/>
    <xf numFmtId="0" fontId="5" fillId="4" borderId="0" applyNumberFormat="0" applyBorder="0" applyAlignment="0" applyProtection="0"/>
    <xf numFmtId="0" fontId="6" fillId="5" borderId="0" applyNumberFormat="0" applyBorder="0" applyAlignment="0" applyProtection="0"/>
    <xf numFmtId="0" fontId="7" fillId="6" borderId="1" applyNumberFormat="0" applyAlignment="0" applyProtection="0"/>
    <xf numFmtId="0" fontId="8" fillId="7" borderId="2" applyNumberFormat="0" applyAlignment="0" applyProtection="0"/>
    <xf numFmtId="0" fontId="3" fillId="7" borderId="0" applyNumberFormat="0" applyAlignment="0" applyProtection="0"/>
    <xf numFmtId="0" fontId="9" fillId="0" borderId="3" applyNumberFormat="0" applyFill="0" applyAlignment="0" applyProtection="0"/>
    <xf numFmtId="0" fontId="10" fillId="8" borderId="4" applyNumberFormat="0" applyAlignment="0" applyProtection="0"/>
    <xf numFmtId="0" fontId="11" fillId="0" borderId="0" applyNumberFormat="0" applyFill="0" applyBorder="0" applyAlignment="0" applyProtection="0"/>
    <xf numFmtId="0" fontId="3" fillId="9" borderId="5" applyNumberFormat="0" applyFont="0" applyAlignment="0" applyProtection="0"/>
    <xf numFmtId="0" fontId="12" fillId="0" borderId="0" applyNumberFormat="0" applyFill="0" applyBorder="0" applyAlignment="0" applyProtection="0"/>
    <xf numFmtId="0" fontId="13" fillId="0" borderId="6" applyNumberFormat="0" applyFill="0" applyAlignment="0" applyProtection="0"/>
    <xf numFmtId="0" fontId="21" fillId="0" borderId="0">
      <alignment horizontal="right"/>
    </xf>
    <xf numFmtId="0" fontId="19" fillId="10" borderId="0">
      <alignment horizontal="center"/>
    </xf>
    <xf numFmtId="0" fontId="55" fillId="2" borderId="10" applyNumberFormat="0"/>
    <xf numFmtId="0" fontId="20" fillId="2" borderId="10" applyNumberFormat="0" applyProtection="0">
      <alignment horizontal="center"/>
    </xf>
    <xf numFmtId="2" fontId="55" fillId="2" borderId="7" applyNumberFormat="0"/>
    <xf numFmtId="169" fontId="55" fillId="16" borderId="10" applyNumberFormat="0" applyAlignment="0" applyProtection="0">
      <alignment horizontal="right"/>
    </xf>
    <xf numFmtId="0" fontId="23" fillId="10" borderId="0" applyProtection="0">
      <alignment horizontal="right"/>
    </xf>
    <xf numFmtId="0" fontId="24" fillId="10" borderId="0" applyProtection="0">
      <alignment horizontal="right"/>
    </xf>
    <xf numFmtId="2" fontId="54" fillId="2" borderId="7" applyNumberFormat="0">
      <alignment horizontal="right"/>
    </xf>
    <xf numFmtId="167" fontId="2" fillId="0" borderId="0" applyFont="0" applyFill="0" applyBorder="0" applyAlignment="0" applyProtection="0"/>
    <xf numFmtId="167" fontId="2" fillId="0" borderId="0" applyFont="0" applyFill="0" applyBorder="0" applyAlignment="0" applyProtection="0"/>
    <xf numFmtId="0" fontId="27" fillId="2" borderId="0" applyProtection="0">
      <alignment vertical="top"/>
    </xf>
    <xf numFmtId="0" fontId="31" fillId="2" borderId="0"/>
    <xf numFmtId="0" fontId="26" fillId="2" borderId="10"/>
    <xf numFmtId="2" fontId="26" fillId="2" borderId="7"/>
    <xf numFmtId="0" fontId="28" fillId="0" borderId="9" applyNumberFormat="0" applyFill="0" applyAlignment="0" applyProtection="0"/>
    <xf numFmtId="0" fontId="29" fillId="0" borderId="0" applyNumberFormat="0" applyFill="0" applyBorder="0" applyAlignment="0" applyProtection="0"/>
    <xf numFmtId="0" fontId="1" fillId="12" borderId="0" applyNumberFormat="0" applyBorder="0" applyAlignment="0" applyProtection="0"/>
    <xf numFmtId="2" fontId="61" fillId="2" borderId="0" applyFill="0" applyBorder="0" applyAlignment="0" applyProtection="0"/>
    <xf numFmtId="0" fontId="23" fillId="10" borderId="0" applyProtection="0">
      <alignment horizontal="left"/>
    </xf>
    <xf numFmtId="0" fontId="39" fillId="0" borderId="20"/>
    <xf numFmtId="0" fontId="39" fillId="0" borderId="20">
      <alignment horizontal="right"/>
    </xf>
    <xf numFmtId="0" fontId="40" fillId="0" borderId="0"/>
    <xf numFmtId="0" fontId="41" fillId="0" borderId="0" applyProtection="0"/>
    <xf numFmtId="0" fontId="41" fillId="0" borderId="0"/>
    <xf numFmtId="167" fontId="41" fillId="0" borderId="0" applyFont="0" applyFill="0" applyBorder="0" applyAlignment="0" applyProtection="0"/>
    <xf numFmtId="9" fontId="41" fillId="0" borderId="0" applyFont="0" applyFill="0" applyBorder="0" applyAlignment="0" applyProtection="0"/>
    <xf numFmtId="2" fontId="32" fillId="2" borderId="7" applyNumberFormat="0" applyFont="0" applyFill="0" applyAlignment="0" applyProtection="0"/>
    <xf numFmtId="0" fontId="20" fillId="2" borderId="10" applyNumberFormat="0" applyFill="0" applyBorder="0" applyProtection="0">
      <alignment horizontal="left"/>
    </xf>
    <xf numFmtId="1" fontId="54" fillId="17" borderId="10" applyNumberFormat="0" applyProtection="0">
      <alignment horizontal="right"/>
    </xf>
    <xf numFmtId="3" fontId="54" fillId="16" borderId="10" applyProtection="0">
      <alignment horizontal="right"/>
    </xf>
    <xf numFmtId="2" fontId="65" fillId="2" borderId="7" applyNumberFormat="0">
      <alignment horizontal="right"/>
    </xf>
    <xf numFmtId="2" fontId="54" fillId="17" borderId="7" applyNumberFormat="0">
      <alignment horizontal="right"/>
    </xf>
    <xf numFmtId="0" fontId="32" fillId="17" borderId="24" applyProtection="0">
      <alignment vertical="top" wrapText="1"/>
    </xf>
    <xf numFmtId="0" fontId="32" fillId="17" borderId="25" applyProtection="0">
      <alignment vertical="top" wrapText="1"/>
    </xf>
  </cellStyleXfs>
  <cellXfs count="328">
    <xf numFmtId="0" fontId="0" fillId="2" borderId="0" xfId="0">
      <alignment vertical="top" wrapText="1"/>
    </xf>
    <xf numFmtId="1" fontId="55" fillId="2" borderId="10" xfId="26" applyNumberFormat="1" applyFill="1" applyAlignment="1"/>
    <xf numFmtId="0" fontId="15" fillId="2" borderId="0" xfId="6" applyFill="1" applyBorder="1" applyAlignment="1">
      <alignment vertical="center"/>
    </xf>
    <xf numFmtId="0" fontId="14" fillId="2" borderId="0" xfId="0" applyFont="1">
      <alignment vertical="top" wrapText="1"/>
    </xf>
    <xf numFmtId="0" fontId="21" fillId="0" borderId="0" xfId="21">
      <alignment horizontal="right"/>
    </xf>
    <xf numFmtId="0" fontId="16" fillId="2" borderId="0" xfId="0" applyFont="1" applyAlignment="1">
      <alignment vertical="center"/>
    </xf>
    <xf numFmtId="0" fontId="14" fillId="2" borderId="0" xfId="0" applyFont="1" applyAlignment="1">
      <alignment vertical="center"/>
    </xf>
    <xf numFmtId="0" fontId="17" fillId="2" borderId="0" xfId="23" applyFont="1" applyBorder="1" applyAlignment="1">
      <alignment vertical="center"/>
    </xf>
    <xf numFmtId="41" fontId="18" fillId="2" borderId="0" xfId="24" applyNumberFormat="1" applyFont="1" applyBorder="1" applyAlignment="1">
      <alignment horizontal="center" vertical="center"/>
    </xf>
    <xf numFmtId="2" fontId="55" fillId="2" borderId="7" xfId="25"/>
    <xf numFmtId="0" fontId="55" fillId="2" borderId="10" xfId="23"/>
    <xf numFmtId="169" fontId="55" fillId="16" borderId="10" xfId="26">
      <alignment horizontal="right"/>
    </xf>
    <xf numFmtId="0" fontId="23" fillId="10" borderId="0" xfId="27">
      <alignment horizontal="right"/>
    </xf>
    <xf numFmtId="0" fontId="24" fillId="10" borderId="0" xfId="28">
      <alignment horizontal="right"/>
    </xf>
    <xf numFmtId="0" fontId="25" fillId="2" borderId="0" xfId="0" applyFont="1" applyAlignment="1">
      <alignment vertical="center"/>
    </xf>
    <xf numFmtId="0" fontId="25" fillId="2" borderId="0" xfId="0" applyFont="1" applyAlignment="1">
      <alignment horizontal="right" vertical="center"/>
    </xf>
    <xf numFmtId="168" fontId="25" fillId="2" borderId="0" xfId="0" applyNumberFormat="1" applyFont="1" applyAlignment="1">
      <alignment horizontal="right" vertical="center"/>
    </xf>
    <xf numFmtId="0" fontId="27" fillId="2" borderId="0" xfId="32" applyAlignment="1">
      <alignment horizontal="right"/>
    </xf>
    <xf numFmtId="0" fontId="27" fillId="2" borderId="0" xfId="32">
      <alignment vertical="top"/>
    </xf>
    <xf numFmtId="0" fontId="27" fillId="2" borderId="0" xfId="32" applyAlignment="1">
      <alignment horizontal="left" vertical="center"/>
    </xf>
    <xf numFmtId="0" fontId="27" fillId="2" borderId="0" xfId="32" applyAlignment="1">
      <alignment vertical="top" wrapText="1"/>
    </xf>
    <xf numFmtId="0" fontId="27" fillId="2" borderId="0" xfId="32" applyAlignment="1">
      <alignment vertical="center"/>
    </xf>
    <xf numFmtId="0" fontId="27" fillId="2" borderId="0" xfId="32" applyAlignment="1">
      <alignment horizontal="right" vertical="center"/>
    </xf>
    <xf numFmtId="0" fontId="31" fillId="2" borderId="0" xfId="33"/>
    <xf numFmtId="0" fontId="15" fillId="2" borderId="0" xfId="6" applyFill="1" applyAlignment="1">
      <alignment vertical="center"/>
    </xf>
    <xf numFmtId="2" fontId="61" fillId="2" borderId="0" xfId="39"/>
    <xf numFmtId="0" fontId="23" fillId="10" borderId="0" xfId="40">
      <alignment horizontal="left"/>
    </xf>
    <xf numFmtId="0" fontId="23" fillId="10" borderId="0" xfId="27" applyAlignment="1"/>
    <xf numFmtId="0" fontId="23" fillId="10" borderId="0" xfId="27" applyAlignment="1">
      <alignment wrapText="1"/>
    </xf>
    <xf numFmtId="0" fontId="55" fillId="2" borderId="11" xfId="23" applyBorder="1"/>
    <xf numFmtId="49" fontId="32" fillId="2" borderId="11" xfId="0" applyNumberFormat="1" applyFont="1" applyBorder="1" applyAlignment="1">
      <alignment horizontal="left"/>
    </xf>
    <xf numFmtId="49" fontId="0" fillId="2" borderId="13" xfId="0" applyNumberFormat="1" applyBorder="1" applyAlignment="1">
      <alignment horizontal="left" vertical="top" wrapText="1"/>
    </xf>
    <xf numFmtId="0" fontId="32" fillId="2" borderId="13" xfId="0" applyFont="1" applyBorder="1" applyAlignment="1">
      <alignment horizontal="left" vertical="top" wrapText="1"/>
    </xf>
    <xf numFmtId="49" fontId="32" fillId="2" borderId="12" xfId="0" applyNumberFormat="1" applyFont="1" applyBorder="1" applyAlignment="1">
      <alignment horizontal="left" vertical="top" wrapText="1"/>
    </xf>
    <xf numFmtId="49" fontId="32" fillId="2" borderId="18" xfId="0" applyNumberFormat="1" applyFont="1" applyBorder="1" applyAlignment="1">
      <alignment horizontal="left" vertical="top" wrapText="1"/>
    </xf>
    <xf numFmtId="0" fontId="32" fillId="2" borderId="0" xfId="32" applyFont="1" applyAlignment="1">
      <alignment vertical="center"/>
    </xf>
    <xf numFmtId="0" fontId="32" fillId="2" borderId="0" xfId="32" applyFont="1" applyAlignment="1">
      <alignment horizontal="right" vertical="center"/>
    </xf>
    <xf numFmtId="0" fontId="31" fillId="2" borderId="0" xfId="32" applyFont="1" applyAlignment="1">
      <alignment vertical="center"/>
    </xf>
    <xf numFmtId="0" fontId="32" fillId="2" borderId="13" xfId="23" applyFont="1" applyBorder="1" applyAlignment="1">
      <alignment vertical="top" wrapText="1"/>
    </xf>
    <xf numFmtId="0" fontId="32" fillId="2" borderId="19" xfId="23" applyFont="1" applyBorder="1" applyAlignment="1">
      <alignment vertical="top" wrapText="1"/>
    </xf>
    <xf numFmtId="0" fontId="32" fillId="2" borderId="17" xfId="0" applyFont="1" applyBorder="1" applyAlignment="1">
      <alignment horizontal="left" vertical="top" wrapText="1"/>
    </xf>
    <xf numFmtId="0" fontId="23" fillId="10" borderId="0" xfId="40" applyAlignment="1">
      <alignment horizontal="left" wrapText="1"/>
    </xf>
    <xf numFmtId="0" fontId="0" fillId="2" borderId="0" xfId="0" applyAlignment="1">
      <alignment horizontal="center" vertical="top" wrapText="1"/>
    </xf>
    <xf numFmtId="0" fontId="43" fillId="2" borderId="0" xfId="0" applyFont="1" applyAlignment="1">
      <alignment horizontal="center" vertical="top" wrapText="1"/>
    </xf>
    <xf numFmtId="0" fontId="43" fillId="2" borderId="10" xfId="34" applyFont="1"/>
    <xf numFmtId="1" fontId="55" fillId="16" borderId="10" xfId="26" applyNumberFormat="1">
      <alignment horizontal="right"/>
    </xf>
    <xf numFmtId="2" fontId="55" fillId="16" borderId="10" xfId="26" applyNumberFormat="1">
      <alignment horizontal="right"/>
    </xf>
    <xf numFmtId="0" fontId="23" fillId="10" borderId="0" xfId="27" applyAlignment="1">
      <alignment horizontal="right" wrapText="1"/>
    </xf>
    <xf numFmtId="0" fontId="15" fillId="2" borderId="0" xfId="6" applyFill="1" applyAlignment="1">
      <alignment vertical="top"/>
    </xf>
    <xf numFmtId="0" fontId="15" fillId="2" borderId="0" xfId="6" applyFill="1" applyBorder="1" applyAlignment="1">
      <alignment vertical="top"/>
    </xf>
    <xf numFmtId="0" fontId="43" fillId="2" borderId="10" xfId="23" applyFont="1"/>
    <xf numFmtId="0" fontId="45" fillId="2" borderId="0" xfId="32" applyFont="1">
      <alignment vertical="top"/>
    </xf>
    <xf numFmtId="0" fontId="23" fillId="10" borderId="0" xfId="27" applyAlignment="1">
      <alignment horizontal="left" wrapText="1"/>
    </xf>
    <xf numFmtId="0" fontId="23" fillId="10" borderId="0" xfId="28" applyFont="1" applyAlignment="1">
      <alignment horizontal="left" wrapText="1"/>
    </xf>
    <xf numFmtId="0" fontId="0" fillId="2" borderId="0" xfId="0" quotePrefix="1">
      <alignment vertical="top" wrapText="1"/>
    </xf>
    <xf numFmtId="0" fontId="44" fillId="2" borderId="0" xfId="32" applyFont="1" applyAlignment="1">
      <alignment horizontal="left" vertical="top" wrapText="1"/>
    </xf>
    <xf numFmtId="2" fontId="54" fillId="2" borderId="7" xfId="29" applyNumberFormat="1">
      <alignment horizontal="right"/>
    </xf>
    <xf numFmtId="1" fontId="0" fillId="2" borderId="0" xfId="0" applyNumberFormat="1">
      <alignment vertical="top" wrapText="1"/>
    </xf>
    <xf numFmtId="1" fontId="27" fillId="2" borderId="0" xfId="32" applyNumberFormat="1">
      <alignment vertical="top"/>
    </xf>
    <xf numFmtId="1" fontId="23" fillId="10" borderId="0" xfId="27" applyNumberFormat="1">
      <alignment horizontal="right"/>
    </xf>
    <xf numFmtId="1" fontId="24" fillId="10" borderId="0" xfId="28" applyNumberFormat="1">
      <alignment horizontal="right"/>
    </xf>
    <xf numFmtId="0" fontId="47" fillId="2" borderId="0" xfId="32" applyFont="1" applyAlignment="1">
      <alignment horizontal="left" vertical="top" wrapText="1"/>
    </xf>
    <xf numFmtId="0" fontId="44" fillId="2" borderId="0" xfId="32" applyFont="1" applyAlignment="1">
      <alignment vertical="top" wrapText="1"/>
    </xf>
    <xf numFmtId="0" fontId="0" fillId="2" borderId="0" xfId="32" applyFont="1" applyAlignment="1">
      <alignment vertical="top" wrapText="1"/>
    </xf>
    <xf numFmtId="0" fontId="49" fillId="2" borderId="0" xfId="0" applyFont="1">
      <alignment vertical="top" wrapText="1"/>
    </xf>
    <xf numFmtId="0" fontId="50" fillId="2" borderId="0" xfId="0" applyFont="1" applyAlignment="1">
      <alignment horizontal="left" vertical="top" wrapText="1"/>
    </xf>
    <xf numFmtId="0" fontId="21" fillId="2" borderId="0" xfId="21" applyFill="1">
      <alignment horizontal="right"/>
    </xf>
    <xf numFmtId="0" fontId="34" fillId="2" borderId="0" xfId="6" applyFont="1" applyFill="1" applyAlignment="1">
      <alignment vertical="top"/>
    </xf>
    <xf numFmtId="0" fontId="31" fillId="2" borderId="0" xfId="32" applyFont="1" applyAlignment="1">
      <alignment horizontal="left" vertical="top" wrapText="1"/>
    </xf>
    <xf numFmtId="0" fontId="55" fillId="2" borderId="10" xfId="23" applyAlignment="1">
      <alignment horizontal="left" vertical="top"/>
    </xf>
    <xf numFmtId="0" fontId="55" fillId="2" borderId="10" xfId="23" applyAlignment="1">
      <alignment vertical="top"/>
    </xf>
    <xf numFmtId="2" fontId="55" fillId="2" borderId="11" xfId="25" applyBorder="1" applyAlignment="1">
      <alignment vertical="top" wrapText="1"/>
    </xf>
    <xf numFmtId="49" fontId="32" fillId="2" borderId="11" xfId="0" applyNumberFormat="1" applyFont="1" applyBorder="1">
      <alignment vertical="top" wrapText="1"/>
    </xf>
    <xf numFmtId="0" fontId="32" fillId="2" borderId="0" xfId="32" applyFont="1" applyAlignment="1">
      <alignment vertical="top" wrapText="1"/>
    </xf>
    <xf numFmtId="0" fontId="32" fillId="2" borderId="0" xfId="32" applyFont="1">
      <alignment vertical="top"/>
    </xf>
    <xf numFmtId="16" fontId="0" fillId="2" borderId="0" xfId="0" applyNumberFormat="1">
      <alignment vertical="top" wrapText="1"/>
    </xf>
    <xf numFmtId="0" fontId="0" fillId="2" borderId="0" xfId="0" applyAlignment="1">
      <alignment horizontal="right" vertical="top" wrapText="1"/>
    </xf>
    <xf numFmtId="17" fontId="0" fillId="2" borderId="0" xfId="0" applyNumberFormat="1">
      <alignment vertical="top" wrapText="1"/>
    </xf>
    <xf numFmtId="0" fontId="55" fillId="2" borderId="10" xfId="23" applyAlignment="1">
      <alignment horizontal="left"/>
    </xf>
    <xf numFmtId="2" fontId="32" fillId="2" borderId="7" xfId="35" applyFont="1"/>
    <xf numFmtId="0" fontId="56" fillId="2" borderId="0" xfId="0" applyFont="1" applyAlignment="1">
      <alignment horizontal="center" vertical="top" wrapText="1"/>
    </xf>
    <xf numFmtId="0" fontId="54" fillId="2" borderId="10" xfId="34" applyFont="1"/>
    <xf numFmtId="0" fontId="55" fillId="2" borderId="22" xfId="34" applyFont="1" applyBorder="1"/>
    <xf numFmtId="169" fontId="55" fillId="16" borderId="22" xfId="26" applyBorder="1">
      <alignment horizontal="right"/>
    </xf>
    <xf numFmtId="170" fontId="55" fillId="16" borderId="10" xfId="26" applyNumberFormat="1">
      <alignment horizontal="right"/>
    </xf>
    <xf numFmtId="2" fontId="54" fillId="2" borderId="7" xfId="35" applyFont="1"/>
    <xf numFmtId="170" fontId="54" fillId="2" borderId="7" xfId="29" applyNumberFormat="1">
      <alignment horizontal="right"/>
    </xf>
    <xf numFmtId="0" fontId="55" fillId="2" borderId="23" xfId="23" applyBorder="1"/>
    <xf numFmtId="2" fontId="55" fillId="2" borderId="7" xfId="35" applyFont="1"/>
    <xf numFmtId="0" fontId="55" fillId="2" borderId="0" xfId="0" applyFont="1">
      <alignment vertical="top" wrapText="1"/>
    </xf>
    <xf numFmtId="0" fontId="55" fillId="2" borderId="7" xfId="23" applyBorder="1"/>
    <xf numFmtId="0" fontId="49" fillId="2" borderId="0" xfId="32" applyFont="1" applyAlignment="1">
      <alignment vertical="top" wrapText="1"/>
    </xf>
    <xf numFmtId="0" fontId="23" fillId="14" borderId="0" xfId="40" applyFill="1">
      <alignment horizontal="left"/>
    </xf>
    <xf numFmtId="0" fontId="55" fillId="2" borderId="24" xfId="23" applyBorder="1"/>
    <xf numFmtId="0" fontId="26" fillId="2" borderId="0" xfId="34" applyBorder="1"/>
    <xf numFmtId="169" fontId="55" fillId="16" borderId="0" xfId="26" applyBorder="1">
      <alignment horizontal="right"/>
    </xf>
    <xf numFmtId="0" fontId="55" fillId="2" borderId="0" xfId="23" applyBorder="1"/>
    <xf numFmtId="2" fontId="53" fillId="2" borderId="21" xfId="29" applyFont="1" applyBorder="1">
      <alignment horizontal="right"/>
    </xf>
    <xf numFmtId="2" fontId="54" fillId="2" borderId="21" xfId="29" applyBorder="1">
      <alignment horizontal="right"/>
    </xf>
    <xf numFmtId="2" fontId="53" fillId="2" borderId="0" xfId="29" applyFont="1" applyBorder="1">
      <alignment horizontal="right"/>
    </xf>
    <xf numFmtId="2" fontId="54" fillId="2" borderId="0" xfId="29" applyBorder="1">
      <alignment horizontal="right"/>
    </xf>
    <xf numFmtId="2" fontId="31" fillId="2" borderId="0" xfId="35" applyFont="1" applyBorder="1"/>
    <xf numFmtId="2" fontId="31" fillId="2" borderId="21" xfId="35" applyFont="1" applyBorder="1"/>
    <xf numFmtId="0" fontId="24" fillId="15" borderId="0" xfId="28" applyFill="1">
      <alignment horizontal="right"/>
    </xf>
    <xf numFmtId="0" fontId="57" fillId="2" borderId="0" xfId="0" applyFont="1" applyAlignment="1">
      <alignment horizontal="left" vertical="center" wrapText="1" indent="8"/>
    </xf>
    <xf numFmtId="9" fontId="55" fillId="0" borderId="10" xfId="26" applyNumberFormat="1" applyFill="1">
      <alignment horizontal="right"/>
    </xf>
    <xf numFmtId="0" fontId="31" fillId="2" borderId="21" xfId="33" applyBorder="1"/>
    <xf numFmtId="168" fontId="0" fillId="2" borderId="0" xfId="46" applyNumberFormat="1" applyFont="1" applyFill="1" applyAlignment="1">
      <alignment vertical="top" wrapText="1"/>
    </xf>
    <xf numFmtId="3" fontId="48" fillId="2" borderId="0" xfId="0" applyNumberFormat="1" applyFont="1" applyAlignment="1"/>
    <xf numFmtId="3" fontId="55" fillId="2" borderId="0" xfId="26" applyNumberFormat="1" applyFill="1" applyBorder="1">
      <alignment horizontal="right"/>
    </xf>
    <xf numFmtId="168" fontId="26" fillId="2" borderId="0" xfId="46" applyNumberFormat="1" applyFont="1" applyFill="1" applyBorder="1" applyAlignment="1">
      <alignment horizontal="right"/>
    </xf>
    <xf numFmtId="3" fontId="54" fillId="2" borderId="0" xfId="29" applyNumberFormat="1" applyBorder="1">
      <alignment horizontal="right"/>
    </xf>
    <xf numFmtId="167" fontId="0" fillId="2" borderId="0" xfId="46" applyFont="1" applyFill="1" applyAlignment="1">
      <alignment vertical="top" wrapText="1"/>
    </xf>
    <xf numFmtId="9" fontId="0" fillId="2" borderId="0" xfId="0" applyNumberFormat="1">
      <alignment vertical="top" wrapText="1"/>
    </xf>
    <xf numFmtId="0" fontId="0" fillId="2" borderId="0" xfId="0" applyAlignment="1">
      <alignment vertical="top"/>
    </xf>
    <xf numFmtId="0" fontId="26" fillId="2" borderId="0" xfId="0" applyFont="1">
      <alignment vertical="top" wrapText="1"/>
    </xf>
    <xf numFmtId="9" fontId="55" fillId="0" borderId="10" xfId="26" applyNumberFormat="1" applyFill="1" applyAlignment="1">
      <alignment horizontal="left"/>
    </xf>
    <xf numFmtId="49" fontId="32" fillId="2" borderId="13" xfId="0" applyNumberFormat="1" applyFont="1" applyBorder="1" applyAlignment="1">
      <alignment horizontal="left" vertical="top" wrapText="1"/>
    </xf>
    <xf numFmtId="49" fontId="32" fillId="2" borderId="17" xfId="0" applyNumberFormat="1" applyFont="1" applyBorder="1" applyAlignment="1">
      <alignment horizontal="left" vertical="top" wrapText="1"/>
    </xf>
    <xf numFmtId="2" fontId="32" fillId="2" borderId="7" xfId="48" applyFont="1"/>
    <xf numFmtId="2" fontId="20" fillId="2" borderId="7" xfId="48" applyNumberFormat="1" applyFont="1" applyAlignment="1">
      <alignment horizontal="left"/>
    </xf>
    <xf numFmtId="0" fontId="20" fillId="2" borderId="10" xfId="49">
      <alignment horizontal="left"/>
    </xf>
    <xf numFmtId="9" fontId="55" fillId="2" borderId="10" xfId="26" applyNumberFormat="1" applyFill="1">
      <alignment horizontal="right"/>
    </xf>
    <xf numFmtId="9" fontId="55" fillId="2" borderId="7" xfId="29" applyNumberFormat="1" applyFont="1">
      <alignment horizontal="right"/>
    </xf>
    <xf numFmtId="169" fontId="32" fillId="2" borderId="10" xfId="26" applyNumberFormat="1" applyFont="1" applyFill="1">
      <alignment horizontal="right"/>
    </xf>
    <xf numFmtId="168" fontId="26" fillId="2" borderId="7" xfId="46" applyNumberFormat="1" applyFont="1" applyFill="1" applyBorder="1" applyAlignment="1">
      <alignment horizontal="right"/>
    </xf>
    <xf numFmtId="3" fontId="55" fillId="2" borderId="7" xfId="29" applyNumberFormat="1" applyFont="1">
      <alignment horizontal="right"/>
    </xf>
    <xf numFmtId="168" fontId="55" fillId="16" borderId="10" xfId="26" applyNumberFormat="1" applyAlignment="1">
      <alignment horizontal="right"/>
    </xf>
    <xf numFmtId="2" fontId="26" fillId="2" borderId="7" xfId="35"/>
    <xf numFmtId="2" fontId="54" fillId="17" borderId="10" xfId="50" applyNumberFormat="1">
      <alignment horizontal="right"/>
    </xf>
    <xf numFmtId="169" fontId="54" fillId="17" borderId="10" xfId="50" applyNumberFormat="1">
      <alignment horizontal="right"/>
    </xf>
    <xf numFmtId="0" fontId="54" fillId="17" borderId="10" xfId="50" applyNumberFormat="1">
      <alignment horizontal="right"/>
    </xf>
    <xf numFmtId="3" fontId="54" fillId="17" borderId="10" xfId="50" applyNumberFormat="1">
      <alignment horizontal="right"/>
    </xf>
    <xf numFmtId="1" fontId="54" fillId="2" borderId="7" xfId="29" applyNumberFormat="1">
      <alignment horizontal="right"/>
    </xf>
    <xf numFmtId="1" fontId="54" fillId="17" borderId="10" xfId="50" applyNumberFormat="1">
      <alignment horizontal="right"/>
    </xf>
    <xf numFmtId="1" fontId="55" fillId="2" borderId="11" xfId="26" applyNumberFormat="1" applyFill="1" applyBorder="1" applyAlignment="1"/>
    <xf numFmtId="0" fontId="62" fillId="2" borderId="10" xfId="23" applyFont="1"/>
    <xf numFmtId="0" fontId="62" fillId="2" borderId="11" xfId="23" applyFont="1" applyBorder="1"/>
    <xf numFmtId="9" fontId="54" fillId="17" borderId="10" xfId="50" applyNumberFormat="1">
      <alignment horizontal="right"/>
    </xf>
    <xf numFmtId="3" fontId="55" fillId="16" borderId="10" xfId="26" applyNumberFormat="1">
      <alignment horizontal="right"/>
    </xf>
    <xf numFmtId="9" fontId="55" fillId="16" borderId="10" xfId="26" applyNumberFormat="1" applyAlignment="1">
      <alignment vertical="top" wrapText="1"/>
    </xf>
    <xf numFmtId="9" fontId="55" fillId="16" borderId="10" xfId="26" applyNumberFormat="1">
      <alignment horizontal="right"/>
    </xf>
    <xf numFmtId="0" fontId="66" fillId="2" borderId="10" xfId="23" quotePrefix="1" applyFont="1"/>
    <xf numFmtId="2" fontId="66" fillId="2" borderId="7" xfId="25" quotePrefix="1" applyFont="1"/>
    <xf numFmtId="9" fontId="67" fillId="17" borderId="10" xfId="50" applyNumberFormat="1" applyFont="1">
      <alignment horizontal="right"/>
    </xf>
    <xf numFmtId="9" fontId="66" fillId="2" borderId="10" xfId="26" applyNumberFormat="1" applyFont="1" applyFill="1">
      <alignment horizontal="right"/>
    </xf>
    <xf numFmtId="9" fontId="66" fillId="2" borderId="7" xfId="29" applyNumberFormat="1" applyFont="1">
      <alignment horizontal="right"/>
    </xf>
    <xf numFmtId="2" fontId="55" fillId="2" borderId="7" xfId="25" applyAlignment="1">
      <alignment vertical="top"/>
    </xf>
    <xf numFmtId="9" fontId="65" fillId="2" borderId="7" xfId="52" applyNumberFormat="1">
      <alignment horizontal="right"/>
    </xf>
    <xf numFmtId="0" fontId="55" fillId="16" borderId="10" xfId="26" applyNumberFormat="1">
      <alignment horizontal="right"/>
    </xf>
    <xf numFmtId="46" fontId="65" fillId="2" borderId="7" xfId="52" quotePrefix="1" applyNumberFormat="1">
      <alignment horizontal="right"/>
    </xf>
    <xf numFmtId="9" fontId="65" fillId="2" borderId="7" xfId="52" quotePrefix="1" applyNumberFormat="1">
      <alignment horizontal="right"/>
    </xf>
    <xf numFmtId="0" fontId="65" fillId="2" borderId="7" xfId="52" quotePrefix="1" applyNumberFormat="1">
      <alignment horizontal="right"/>
    </xf>
    <xf numFmtId="0" fontId="65" fillId="2" borderId="7" xfId="52" applyNumberFormat="1">
      <alignment horizontal="right"/>
    </xf>
    <xf numFmtId="2" fontId="65" fillId="2" borderId="7" xfId="52" applyNumberFormat="1">
      <alignment horizontal="right"/>
    </xf>
    <xf numFmtId="0" fontId="55" fillId="16" borderId="10" xfId="26" applyNumberFormat="1" applyAlignment="1"/>
    <xf numFmtId="0" fontId="55" fillId="11" borderId="10" xfId="23" applyFill="1"/>
    <xf numFmtId="2" fontId="55" fillId="11" borderId="7" xfId="25" applyFill="1"/>
    <xf numFmtId="2" fontId="54" fillId="17" borderId="7" xfId="53">
      <alignment horizontal="right"/>
    </xf>
    <xf numFmtId="1" fontId="54" fillId="17" borderId="7" xfId="53" applyNumberFormat="1">
      <alignment horizontal="right"/>
    </xf>
    <xf numFmtId="1" fontId="55" fillId="16" borderId="10" xfId="26" applyNumberFormat="1" applyAlignment="1">
      <alignment horizontal="right"/>
    </xf>
    <xf numFmtId="3" fontId="54" fillId="17" borderId="7" xfId="53" applyNumberFormat="1">
      <alignment horizontal="right"/>
    </xf>
    <xf numFmtId="9" fontId="54" fillId="17" borderId="7" xfId="53" applyNumberFormat="1">
      <alignment horizontal="right"/>
    </xf>
    <xf numFmtId="169" fontId="54" fillId="17" borderId="7" xfId="53" applyNumberFormat="1">
      <alignment horizontal="right"/>
    </xf>
    <xf numFmtId="168" fontId="54" fillId="17" borderId="10" xfId="50" applyNumberFormat="1">
      <alignment horizontal="right"/>
    </xf>
    <xf numFmtId="168" fontId="54" fillId="17" borderId="7" xfId="53" applyNumberFormat="1">
      <alignment horizontal="right"/>
    </xf>
    <xf numFmtId="9" fontId="67" fillId="17" borderId="7" xfId="53" applyNumberFormat="1" applyFont="1">
      <alignment horizontal="right"/>
    </xf>
    <xf numFmtId="9" fontId="54" fillId="17" borderId="10" xfId="50" applyNumberFormat="1" applyAlignment="1">
      <alignment horizontal="right" wrapText="1"/>
    </xf>
    <xf numFmtId="46" fontId="54" fillId="17" borderId="7" xfId="53" quotePrefix="1" applyNumberFormat="1">
      <alignment horizontal="right"/>
    </xf>
    <xf numFmtId="0" fontId="54" fillId="17" borderId="7" xfId="53" applyNumberFormat="1">
      <alignment horizontal="right"/>
    </xf>
    <xf numFmtId="2" fontId="54" fillId="17" borderId="7" xfId="53" applyNumberFormat="1">
      <alignment horizontal="right"/>
    </xf>
    <xf numFmtId="9" fontId="55" fillId="2" borderId="10" xfId="23" applyNumberFormat="1"/>
    <xf numFmtId="9" fontId="55" fillId="2" borderId="7" xfId="25" applyNumberFormat="1"/>
    <xf numFmtId="0" fontId="55" fillId="16" borderId="10" xfId="26" applyNumberFormat="1" applyAlignment="1">
      <alignment vertical="top" wrapText="1"/>
    </xf>
    <xf numFmtId="0" fontId="55" fillId="2" borderId="7" xfId="25" applyNumberFormat="1"/>
    <xf numFmtId="0" fontId="26" fillId="13" borderId="26" xfId="40" applyFont="1" applyFill="1" applyBorder="1" applyAlignment="1">
      <alignment horizontal="left" wrapText="1"/>
    </xf>
    <xf numFmtId="49" fontId="26" fillId="13" borderId="27" xfId="27" applyNumberFormat="1" applyFont="1" applyFill="1" applyBorder="1" applyAlignment="1">
      <alignment horizontal="left" wrapText="1"/>
    </xf>
    <xf numFmtId="49" fontId="26" fillId="13" borderId="28" xfId="27" applyNumberFormat="1" applyFont="1" applyFill="1" applyBorder="1" applyAlignment="1">
      <alignment horizontal="left" wrapText="1"/>
    </xf>
    <xf numFmtId="0" fontId="55" fillId="2" borderId="19" xfId="23" applyBorder="1" applyAlignment="1">
      <alignment vertical="top" wrapText="1"/>
    </xf>
    <xf numFmtId="0" fontId="55" fillId="2" borderId="16" xfId="23" applyBorder="1" applyAlignment="1">
      <alignment vertical="top" wrapText="1"/>
    </xf>
    <xf numFmtId="0" fontId="55" fillId="2" borderId="26" xfId="23" applyBorder="1" applyAlignment="1">
      <alignment horizontal="left" vertical="top" wrapText="1"/>
    </xf>
    <xf numFmtId="49" fontId="32" fillId="2" borderId="27" xfId="0" applyNumberFormat="1" applyFont="1" applyBorder="1" applyAlignment="1">
      <alignment horizontal="left" vertical="top" wrapText="1"/>
    </xf>
    <xf numFmtId="0" fontId="55" fillId="2" borderId="29" xfId="23" applyBorder="1" applyAlignment="1">
      <alignment horizontal="left" vertical="top" wrapText="1"/>
    </xf>
    <xf numFmtId="49" fontId="32" fillId="2" borderId="30" xfId="0" applyNumberFormat="1" applyFont="1" applyBorder="1" applyAlignment="1">
      <alignment horizontal="left" vertical="top" wrapText="1"/>
    </xf>
    <xf numFmtId="0" fontId="55" fillId="2" borderId="32" xfId="23" applyBorder="1" applyAlignment="1">
      <alignment horizontal="left" vertical="top" wrapText="1"/>
    </xf>
    <xf numFmtId="49" fontId="32" fillId="2" borderId="33" xfId="0" applyNumberFormat="1" applyFont="1" applyBorder="1" applyAlignment="1">
      <alignment horizontal="left" vertical="top" wrapText="1"/>
    </xf>
    <xf numFmtId="49" fontId="0" fillId="2" borderId="34" xfId="0" applyNumberFormat="1" applyBorder="1" applyAlignment="1">
      <alignment horizontal="left" vertical="top" wrapText="1"/>
    </xf>
    <xf numFmtId="49" fontId="0" fillId="2" borderId="28" xfId="0" applyNumberFormat="1" applyBorder="1" applyAlignment="1">
      <alignment horizontal="left" vertical="top" wrapText="1"/>
    </xf>
    <xf numFmtId="49" fontId="0" fillId="2" borderId="31" xfId="0" applyNumberFormat="1" applyBorder="1" applyAlignment="1">
      <alignment horizontal="left" vertical="top" wrapText="1"/>
    </xf>
    <xf numFmtId="0" fontId="55" fillId="2" borderId="35" xfId="23" applyBorder="1" applyAlignment="1">
      <alignment horizontal="left" vertical="top" wrapText="1"/>
    </xf>
    <xf numFmtId="49" fontId="32" fillId="2" borderId="36" xfId="0" applyNumberFormat="1" applyFont="1" applyBorder="1" applyAlignment="1">
      <alignment horizontal="left" vertical="top" wrapText="1"/>
    </xf>
    <xf numFmtId="49" fontId="0" fillId="2" borderId="37" xfId="0" applyNumberFormat="1" applyBorder="1" applyAlignment="1">
      <alignment horizontal="left" vertical="top" wrapText="1"/>
    </xf>
    <xf numFmtId="49" fontId="55" fillId="2" borderId="10" xfId="23" applyNumberFormat="1"/>
    <xf numFmtId="0" fontId="55" fillId="2" borderId="10" xfId="23" applyNumberFormat="1"/>
    <xf numFmtId="0" fontId="54" fillId="17" borderId="0" xfId="50" applyNumberFormat="1" applyBorder="1">
      <alignment horizontal="right"/>
    </xf>
    <xf numFmtId="0" fontId="62" fillId="2" borderId="10" xfId="23" applyFont="1" applyAlignment="1">
      <alignment wrapText="1"/>
    </xf>
    <xf numFmtId="0" fontId="0" fillId="2" borderId="10" xfId="34" applyFont="1"/>
    <xf numFmtId="2" fontId="55" fillId="2" borderId="0" xfId="25" applyBorder="1"/>
    <xf numFmtId="0" fontId="23" fillId="2" borderId="0" xfId="40" applyFill="1">
      <alignment horizontal="left"/>
    </xf>
    <xf numFmtId="0" fontId="23" fillId="2" borderId="0" xfId="27" applyFill="1">
      <alignment horizontal="right"/>
    </xf>
    <xf numFmtId="9" fontId="54" fillId="2" borderId="0" xfId="50" applyNumberFormat="1" applyFill="1" applyBorder="1">
      <alignment horizontal="right"/>
    </xf>
    <xf numFmtId="9" fontId="55" fillId="2" borderId="0" xfId="26" applyNumberFormat="1" applyFill="1" applyBorder="1" applyAlignment="1">
      <alignment vertical="top" wrapText="1"/>
    </xf>
    <xf numFmtId="9" fontId="54" fillId="2" borderId="0" xfId="53" applyNumberFormat="1" applyFill="1" applyBorder="1">
      <alignment horizontal="right"/>
    </xf>
    <xf numFmtId="9" fontId="65" fillId="2" borderId="0" xfId="52" applyNumberFormat="1" applyBorder="1">
      <alignment horizontal="right"/>
    </xf>
    <xf numFmtId="0" fontId="74" fillId="18" borderId="0" xfId="0" applyFont="1" applyFill="1">
      <alignment vertical="top" wrapText="1"/>
    </xf>
    <xf numFmtId="0" fontId="75" fillId="18" borderId="0" xfId="0" applyFont="1" applyFill="1">
      <alignment vertical="top" wrapText="1"/>
    </xf>
    <xf numFmtId="0" fontId="76" fillId="19" borderId="0" xfId="0" applyFont="1" applyFill="1">
      <alignment vertical="top" wrapText="1"/>
    </xf>
    <xf numFmtId="2" fontId="20" fillId="2" borderId="7" xfId="49" applyNumberFormat="1" applyBorder="1">
      <alignment horizontal="left"/>
    </xf>
    <xf numFmtId="0" fontId="55" fillId="11" borderId="10" xfId="23" applyFill="1" applyAlignment="1">
      <alignment wrapText="1"/>
    </xf>
    <xf numFmtId="49" fontId="34" fillId="2" borderId="28" xfId="0" applyNumberFormat="1" applyFont="1" applyBorder="1" applyAlignment="1">
      <alignment horizontal="left" vertical="top" wrapText="1"/>
    </xf>
    <xf numFmtId="0" fontId="55" fillId="16" borderId="10" xfId="26" applyNumberFormat="1" applyAlignment="1">
      <alignment vertical="center"/>
    </xf>
    <xf numFmtId="3" fontId="55" fillId="16" borderId="10" xfId="26" applyNumberFormat="1" applyAlignment="1">
      <alignment vertical="center"/>
    </xf>
    <xf numFmtId="2" fontId="55" fillId="16" borderId="10" xfId="26" applyNumberFormat="1" applyAlignment="1">
      <alignment vertical="center"/>
    </xf>
    <xf numFmtId="0" fontId="32" fillId="2" borderId="12" xfId="23" applyFont="1" applyBorder="1" applyAlignment="1">
      <alignment vertical="top" wrapText="1"/>
    </xf>
    <xf numFmtId="0" fontId="0" fillId="2" borderId="12" xfId="23" applyFont="1" applyBorder="1" applyAlignment="1">
      <alignment vertical="top" wrapText="1"/>
    </xf>
    <xf numFmtId="0" fontId="30" fillId="2" borderId="0" xfId="32" applyFont="1">
      <alignment vertical="top"/>
    </xf>
    <xf numFmtId="0" fontId="0" fillId="2" borderId="0" xfId="0" applyAlignment="1">
      <alignment horizontal="left" vertical="top" wrapText="1"/>
    </xf>
    <xf numFmtId="0" fontId="20" fillId="2" borderId="10" xfId="24" applyAlignment="1">
      <alignment horizontal="left"/>
    </xf>
    <xf numFmtId="15" fontId="27" fillId="2" borderId="0" xfId="32" applyNumberFormat="1" applyAlignment="1">
      <alignment horizontal="left" vertical="top"/>
    </xf>
    <xf numFmtId="0" fontId="73" fillId="2" borderId="0" xfId="49" applyFont="1" applyBorder="1">
      <alignment horizontal="left"/>
    </xf>
    <xf numFmtId="0" fontId="20" fillId="2" borderId="0" xfId="24" applyBorder="1" applyAlignment="1">
      <alignment horizontal="left"/>
    </xf>
    <xf numFmtId="0" fontId="55" fillId="11" borderId="10" xfId="23" applyFill="1" applyAlignment="1">
      <alignment vertical="top"/>
    </xf>
    <xf numFmtId="169" fontId="0" fillId="2" borderId="0" xfId="0" applyNumberFormat="1">
      <alignment vertical="top" wrapText="1"/>
    </xf>
    <xf numFmtId="17" fontId="55" fillId="11" borderId="10" xfId="23" applyNumberFormat="1" applyFill="1" applyAlignment="1">
      <alignment horizontal="left"/>
    </xf>
    <xf numFmtId="17" fontId="55" fillId="11" borderId="7" xfId="25" applyNumberFormat="1" applyFill="1" applyAlignment="1">
      <alignment horizontal="left"/>
    </xf>
    <xf numFmtId="0" fontId="31" fillId="2" borderId="0" xfId="32" quotePrefix="1" applyFont="1" applyAlignment="1">
      <alignment vertical="top" wrapText="1"/>
    </xf>
    <xf numFmtId="14" fontId="26" fillId="2" borderId="0" xfId="0" applyNumberFormat="1" applyFont="1">
      <alignment vertical="top" wrapText="1"/>
    </xf>
    <xf numFmtId="2" fontId="55" fillId="2" borderId="7" xfId="25" applyAlignment="1">
      <alignment horizontal="left" vertical="top" wrapText="1"/>
    </xf>
    <xf numFmtId="1" fontId="55" fillId="2" borderId="7" xfId="52" applyNumberFormat="1" applyFont="1" applyAlignment="1">
      <alignment horizontal="right" vertical="top"/>
    </xf>
    <xf numFmtId="9" fontId="54" fillId="17" borderId="7" xfId="47" applyFont="1" applyFill="1" applyBorder="1" applyAlignment="1">
      <alignment horizontal="right" vertical="top"/>
    </xf>
    <xf numFmtId="0" fontId="31" fillId="2" borderId="0" xfId="33" applyAlignment="1">
      <alignment wrapText="1"/>
    </xf>
    <xf numFmtId="0" fontId="76" fillId="20" borderId="40" xfId="0" applyFont="1" applyFill="1" applyBorder="1">
      <alignment vertical="top" wrapText="1"/>
    </xf>
    <xf numFmtId="0" fontId="76" fillId="19" borderId="39" xfId="0" applyFont="1" applyFill="1" applyBorder="1">
      <alignment vertical="top" wrapText="1"/>
    </xf>
    <xf numFmtId="0" fontId="76" fillId="20" borderId="39" xfId="0" applyFont="1" applyFill="1" applyBorder="1">
      <alignment vertical="top" wrapText="1"/>
    </xf>
    <xf numFmtId="0" fontId="76" fillId="19" borderId="26" xfId="0" applyFont="1" applyFill="1" applyBorder="1">
      <alignment vertical="top" wrapText="1"/>
    </xf>
    <xf numFmtId="0" fontId="76" fillId="20" borderId="26" xfId="0" applyFont="1" applyFill="1" applyBorder="1">
      <alignment vertical="top" wrapText="1"/>
    </xf>
    <xf numFmtId="0" fontId="76" fillId="20" borderId="0" xfId="0" applyFont="1" applyFill="1">
      <alignment vertical="top" wrapText="1"/>
    </xf>
    <xf numFmtId="0" fontId="76" fillId="20" borderId="41" xfId="0" applyFont="1" applyFill="1" applyBorder="1">
      <alignment vertical="top" wrapText="1"/>
    </xf>
    <xf numFmtId="0" fontId="76" fillId="20" borderId="42" xfId="0" applyFont="1" applyFill="1" applyBorder="1">
      <alignment vertical="top" wrapText="1"/>
    </xf>
    <xf numFmtId="0" fontId="76" fillId="19" borderId="43" xfId="0" applyFont="1" applyFill="1" applyBorder="1">
      <alignment vertical="top" wrapText="1"/>
    </xf>
    <xf numFmtId="0" fontId="76" fillId="20" borderId="43" xfId="0" applyFont="1" applyFill="1" applyBorder="1">
      <alignment vertical="top" wrapText="1"/>
    </xf>
    <xf numFmtId="0" fontId="76" fillId="20" borderId="25" xfId="0" applyFont="1" applyFill="1" applyBorder="1">
      <alignment vertical="top" wrapText="1"/>
    </xf>
    <xf numFmtId="0" fontId="78" fillId="21" borderId="26" xfId="0" applyFont="1" applyFill="1" applyBorder="1">
      <alignment vertical="top" wrapText="1"/>
    </xf>
    <xf numFmtId="0" fontId="78" fillId="21" borderId="0" xfId="0" applyFont="1" applyFill="1">
      <alignment vertical="top" wrapText="1"/>
    </xf>
    <xf numFmtId="9" fontId="65" fillId="2" borderId="7" xfId="47" applyFont="1" applyFill="1" applyBorder="1" applyAlignment="1">
      <alignment horizontal="right"/>
    </xf>
    <xf numFmtId="0" fontId="31" fillId="2" borderId="0" xfId="33" quotePrefix="1"/>
    <xf numFmtId="9" fontId="55" fillId="0" borderId="10" xfId="26" applyNumberFormat="1" applyFill="1" applyAlignment="1">
      <alignment vertical="top" wrapText="1"/>
    </xf>
    <xf numFmtId="9" fontId="65" fillId="0" borderId="7" xfId="47" applyFont="1" applyFill="1" applyBorder="1" applyAlignment="1">
      <alignment horizontal="right"/>
    </xf>
    <xf numFmtId="2" fontId="54" fillId="17" borderId="7" xfId="53" applyAlignment="1">
      <alignment horizontal="right" vertical="top" wrapText="1"/>
    </xf>
    <xf numFmtId="9" fontId="55" fillId="11" borderId="10" xfId="26" quotePrefix="1" applyNumberFormat="1" applyFill="1" applyAlignment="1">
      <alignment horizontal="right"/>
    </xf>
    <xf numFmtId="9" fontId="55" fillId="11" borderId="7" xfId="29" applyNumberFormat="1" applyFont="1" applyFill="1" applyAlignment="1">
      <alignment horizontal="right" vertical="top"/>
    </xf>
    <xf numFmtId="169" fontId="55" fillId="2" borderId="10" xfId="26" applyNumberFormat="1" applyFill="1" applyAlignment="1"/>
    <xf numFmtId="9" fontId="54" fillId="17" borderId="10" xfId="47" applyFont="1" applyFill="1" applyBorder="1" applyAlignment="1">
      <alignment horizontal="right"/>
    </xf>
    <xf numFmtId="9" fontId="55" fillId="2" borderId="10" xfId="47" applyFont="1" applyFill="1" applyBorder="1" applyAlignment="1"/>
    <xf numFmtId="169" fontId="55" fillId="16" borderId="10" xfId="26" applyNumberFormat="1">
      <alignment horizontal="right"/>
    </xf>
    <xf numFmtId="169" fontId="55" fillId="16" borderId="10" xfId="26" quotePrefix="1" applyNumberFormat="1">
      <alignment horizontal="right"/>
    </xf>
    <xf numFmtId="170" fontId="54" fillId="2" borderId="0" xfId="29" applyNumberFormat="1" applyBorder="1">
      <alignment horizontal="right"/>
    </xf>
    <xf numFmtId="169" fontId="54" fillId="2" borderId="0" xfId="53" applyNumberFormat="1" applyFill="1" applyBorder="1">
      <alignment horizontal="right"/>
    </xf>
    <xf numFmtId="2" fontId="80" fillId="2" borderId="0" xfId="35" applyFont="1" applyBorder="1"/>
    <xf numFmtId="3" fontId="55" fillId="2" borderId="10" xfId="50" applyNumberFormat="1" applyFont="1" applyFill="1">
      <alignment horizontal="right"/>
    </xf>
    <xf numFmtId="3" fontId="54" fillId="2" borderId="10" xfId="50" applyNumberFormat="1" applyFill="1">
      <alignment horizontal="right"/>
    </xf>
    <xf numFmtId="171" fontId="26" fillId="22" borderId="0" xfId="0" applyNumberFormat="1" applyFont="1" applyFill="1" applyAlignment="1">
      <alignment vertical="top"/>
    </xf>
    <xf numFmtId="171" fontId="26" fillId="2" borderId="0" xfId="0" applyNumberFormat="1" applyFont="1" applyAlignment="1">
      <alignment vertical="top"/>
    </xf>
    <xf numFmtId="9" fontId="0" fillId="2" borderId="0" xfId="47" applyFont="1" applyFill="1" applyAlignment="1">
      <alignment vertical="top" wrapText="1"/>
    </xf>
    <xf numFmtId="1" fontId="55" fillId="2" borderId="10" xfId="26" applyNumberFormat="1" applyFill="1" applyAlignment="1">
      <alignment horizontal="right"/>
    </xf>
    <xf numFmtId="3" fontId="54" fillId="2" borderId="7" xfId="29" applyNumberFormat="1">
      <alignment horizontal="right"/>
    </xf>
    <xf numFmtId="0" fontId="81" fillId="0" borderId="0" xfId="6" applyFont="1"/>
    <xf numFmtId="0" fontId="55" fillId="0" borderId="10" xfId="23" applyFill="1" applyAlignment="1">
      <alignment horizontal="left"/>
    </xf>
    <xf numFmtId="0" fontId="31" fillId="2" borderId="0" xfId="33" applyAlignment="1">
      <alignment vertical="top" wrapText="1"/>
    </xf>
    <xf numFmtId="0" fontId="15" fillId="2" borderId="0" xfId="6" applyFill="1" applyAlignment="1">
      <alignment horizontal="left" vertical="top" wrapText="1"/>
    </xf>
    <xf numFmtId="0" fontId="15" fillId="2" borderId="0" xfId="6" applyFill="1" applyBorder="1" applyAlignment="1">
      <alignment horizontal="center" vertical="center"/>
    </xf>
    <xf numFmtId="0" fontId="83" fillId="2" borderId="0" xfId="0" applyFont="1" applyAlignment="1">
      <alignment horizontal="left" vertical="top" wrapText="1"/>
    </xf>
    <xf numFmtId="9" fontId="54" fillId="2" borderId="8" xfId="47" applyFont="1" applyFill="1" applyBorder="1" applyAlignment="1">
      <alignment horizontal="right"/>
    </xf>
    <xf numFmtId="9" fontId="54" fillId="2" borderId="23" xfId="47" applyFont="1" applyFill="1" applyBorder="1" applyAlignment="1">
      <alignment horizontal="right"/>
    </xf>
    <xf numFmtId="9" fontId="54" fillId="2" borderId="24" xfId="47" applyFont="1" applyFill="1" applyBorder="1" applyAlignment="1">
      <alignment horizontal="right"/>
    </xf>
    <xf numFmtId="0" fontId="50" fillId="2" borderId="0" xfId="0" applyFont="1" applyAlignment="1">
      <alignment horizontal="left" vertical="top" wrapText="1"/>
    </xf>
    <xf numFmtId="0" fontId="27" fillId="2" borderId="0" xfId="32" applyAlignment="1">
      <alignment vertical="top" wrapText="1"/>
    </xf>
    <xf numFmtId="0" fontId="22" fillId="2" borderId="0" xfId="0" applyFont="1" applyAlignment="1">
      <alignment horizontal="left" vertical="top" wrapText="1"/>
    </xf>
    <xf numFmtId="0" fontId="31" fillId="0" borderId="0" xfId="0" applyFont="1" applyFill="1" applyAlignment="1">
      <alignment horizontal="left" vertical="top" wrapText="1"/>
    </xf>
    <xf numFmtId="0" fontId="31" fillId="2" borderId="21" xfId="33" applyBorder="1" applyAlignment="1">
      <alignment horizontal="left" vertical="top" wrapText="1"/>
    </xf>
    <xf numFmtId="0" fontId="50" fillId="2" borderId="0" xfId="32" applyFont="1" applyAlignment="1">
      <alignment horizontal="left" vertical="top" wrapText="1"/>
    </xf>
    <xf numFmtId="0" fontId="31" fillId="2" borderId="0" xfId="33" applyAlignment="1">
      <alignment vertical="top" wrapText="1"/>
    </xf>
    <xf numFmtId="0" fontId="31" fillId="2" borderId="21" xfId="0" applyFont="1" applyBorder="1" applyAlignment="1">
      <alignment horizontal="left" vertical="top" wrapText="1"/>
    </xf>
    <xf numFmtId="0" fontId="31" fillId="2" borderId="0" xfId="0" applyFont="1" applyAlignment="1">
      <alignment horizontal="left" vertical="top" wrapText="1"/>
    </xf>
    <xf numFmtId="0" fontId="31" fillId="2" borderId="21" xfId="33" applyBorder="1" applyAlignment="1">
      <alignment horizontal="left" wrapText="1"/>
    </xf>
    <xf numFmtId="0" fontId="47" fillId="2" borderId="0" xfId="32" applyFont="1" applyAlignment="1">
      <alignment horizontal="left" vertical="top" wrapText="1"/>
    </xf>
    <xf numFmtId="0" fontId="19" fillId="14" borderId="0" xfId="32" applyFont="1" applyFill="1" applyAlignment="1">
      <alignment horizontal="center" vertical="top"/>
    </xf>
    <xf numFmtId="1" fontId="19" fillId="14" borderId="0" xfId="32" applyNumberFormat="1" applyFont="1" applyFill="1" applyAlignment="1">
      <alignment horizontal="center" vertical="top"/>
    </xf>
    <xf numFmtId="0" fontId="47" fillId="0" borderId="0" xfId="32" applyFont="1" applyFill="1" applyAlignment="1">
      <alignment horizontal="left" vertical="top" wrapText="1"/>
    </xf>
    <xf numFmtId="0" fontId="31" fillId="2" borderId="21" xfId="32" applyFont="1" applyBorder="1" applyAlignment="1">
      <alignment horizontal="left" vertical="top" wrapText="1"/>
    </xf>
    <xf numFmtId="0" fontId="31" fillId="2" borderId="0" xfId="32" applyFont="1" applyAlignment="1">
      <alignment horizontal="left" vertical="top" wrapText="1"/>
    </xf>
    <xf numFmtId="0" fontId="44" fillId="2" borderId="0" xfId="32" applyFont="1" applyAlignment="1">
      <alignment horizontal="left" vertical="top" wrapText="1"/>
    </xf>
    <xf numFmtId="0" fontId="52" fillId="2" borderId="0" xfId="6" applyFont="1" applyFill="1" applyAlignment="1">
      <alignment vertical="top" wrapText="1"/>
    </xf>
    <xf numFmtId="0" fontId="51" fillId="2" borderId="0" xfId="6" applyFont="1" applyFill="1" applyAlignment="1">
      <alignment vertical="top" wrapText="1"/>
    </xf>
    <xf numFmtId="0" fontId="31" fillId="2" borderId="21" xfId="32" quotePrefix="1" applyFont="1" applyBorder="1" applyAlignment="1">
      <alignment horizontal="left" vertical="top" wrapText="1"/>
    </xf>
    <xf numFmtId="0" fontId="51" fillId="2" borderId="0" xfId="32" applyFont="1" applyAlignment="1">
      <alignment vertical="top" wrapText="1"/>
    </xf>
    <xf numFmtId="0" fontId="31" fillId="2" borderId="0" xfId="32" quotePrefix="1" applyFont="1" applyAlignment="1">
      <alignment horizontal="left" vertical="top" wrapText="1"/>
    </xf>
    <xf numFmtId="0" fontId="23" fillId="10" borderId="0" xfId="40" applyAlignment="1">
      <alignment horizontal="left" wrapText="1"/>
    </xf>
    <xf numFmtId="0" fontId="31" fillId="2" borderId="21" xfId="32" applyFont="1" applyBorder="1" applyAlignment="1">
      <alignment horizontal="left" wrapText="1"/>
    </xf>
    <xf numFmtId="0" fontId="23" fillId="14" borderId="0" xfId="27" applyFill="1" applyAlignment="1">
      <alignment horizontal="center"/>
    </xf>
    <xf numFmtId="0" fontId="49" fillId="2" borderId="0" xfId="32" applyFont="1" applyAlignment="1">
      <alignment vertical="top" wrapText="1"/>
    </xf>
    <xf numFmtId="0" fontId="23" fillId="10" borderId="26" xfId="40" applyBorder="1" applyAlignment="1">
      <alignment horizontal="left" wrapText="1"/>
    </xf>
    <xf numFmtId="0" fontId="23" fillId="10" borderId="27" xfId="40" applyBorder="1" applyAlignment="1">
      <alignment horizontal="left" wrapText="1"/>
    </xf>
    <xf numFmtId="0" fontId="23" fillId="10" borderId="28" xfId="40" applyBorder="1" applyAlignment="1">
      <alignment horizontal="left" wrapText="1"/>
    </xf>
    <xf numFmtId="0" fontId="0" fillId="2" borderId="0" xfId="32" applyFont="1" applyAlignment="1">
      <alignment vertical="top" wrapText="1"/>
    </xf>
    <xf numFmtId="0" fontId="23" fillId="10" borderId="0" xfId="27" applyAlignment="1">
      <alignment wrapText="1"/>
    </xf>
    <xf numFmtId="49" fontId="32" fillId="2" borderId="14" xfId="0" applyNumberFormat="1" applyFont="1" applyBorder="1" applyAlignment="1">
      <alignment horizontal="left" vertical="top" wrapText="1"/>
    </xf>
    <xf numFmtId="49" fontId="32" fillId="2" borderId="13" xfId="0" applyNumberFormat="1" applyFont="1" applyBorder="1" applyAlignment="1">
      <alignment horizontal="left" vertical="top" wrapText="1"/>
    </xf>
    <xf numFmtId="0" fontId="32" fillId="2" borderId="14" xfId="23" applyFont="1" applyBorder="1" applyAlignment="1">
      <alignment vertical="top" wrapText="1"/>
    </xf>
    <xf numFmtId="49" fontId="32" fillId="2" borderId="15" xfId="0" applyNumberFormat="1" applyFont="1" applyBorder="1" applyAlignment="1">
      <alignment horizontal="left" vertical="top" wrapText="1"/>
    </xf>
    <xf numFmtId="49" fontId="32" fillId="2" borderId="38" xfId="0" applyNumberFormat="1" applyFont="1" applyBorder="1" applyAlignment="1">
      <alignment horizontal="left" vertical="top" wrapText="1"/>
    </xf>
    <xf numFmtId="0" fontId="32" fillId="2" borderId="0" xfId="32" applyFont="1" applyAlignment="1">
      <alignment vertical="top" wrapText="1"/>
    </xf>
    <xf numFmtId="0" fontId="50" fillId="2" borderId="0" xfId="0" applyFont="1" applyAlignment="1">
      <alignment vertical="top" wrapText="1"/>
    </xf>
    <xf numFmtId="0" fontId="42" fillId="2" borderId="0" xfId="0" applyFont="1" applyAlignment="1">
      <alignment vertical="top" wrapText="1"/>
    </xf>
    <xf numFmtId="0" fontId="49" fillId="2" borderId="0" xfId="0" applyFont="1" applyAlignment="1">
      <alignment vertical="top" wrapText="1"/>
    </xf>
    <xf numFmtId="0" fontId="23" fillId="10" borderId="0" xfId="27" applyAlignment="1">
      <alignment horizontal="right"/>
    </xf>
    <xf numFmtId="0" fontId="51" fillId="15" borderId="0" xfId="0" applyFont="1" applyFill="1" applyAlignment="1">
      <alignment vertical="top" wrapText="1"/>
    </xf>
    <xf numFmtId="0" fontId="31" fillId="2" borderId="0" xfId="33" quotePrefix="1" applyAlignment="1"/>
    <xf numFmtId="0" fontId="31" fillId="2" borderId="0" xfId="33" applyAlignment="1"/>
    <xf numFmtId="0" fontId="55" fillId="2" borderId="0" xfId="23" applyBorder="1" applyAlignment="1"/>
    <xf numFmtId="0" fontId="55" fillId="2" borderId="23" xfId="23" applyBorder="1" applyAlignment="1"/>
    <xf numFmtId="2" fontId="55" fillId="2" borderId="7" xfId="25" applyAlignment="1"/>
    <xf numFmtId="0" fontId="32" fillId="17" borderId="24" xfId="54" applyAlignment="1">
      <alignment vertical="top" wrapText="1"/>
    </xf>
    <xf numFmtId="0" fontId="32" fillId="17" borderId="25" xfId="55" applyAlignment="1">
      <alignment vertical="top" wrapText="1"/>
    </xf>
    <xf numFmtId="0" fontId="74" fillId="18" borderId="0" xfId="0" applyFont="1" applyFill="1" applyAlignment="1">
      <alignment vertical="top" wrapText="1"/>
    </xf>
    <xf numFmtId="0" fontId="74" fillId="18" borderId="26" xfId="0" applyFont="1" applyFill="1" applyBorder="1" applyAlignment="1">
      <alignment vertical="top" wrapText="1"/>
    </xf>
    <xf numFmtId="0" fontId="32" fillId="2" borderId="0" xfId="32" applyFont="1" applyAlignment="1">
      <alignment vertical="top"/>
    </xf>
    <xf numFmtId="0" fontId="0" fillId="2" borderId="0" xfId="32" applyFont="1" applyAlignment="1">
      <alignment vertical="top"/>
    </xf>
  </cellXfs>
  <cellStyles count="56">
    <cellStyle name="20% - Accent1" xfId="38" builtinId="30" hidden="1"/>
    <cellStyle name="Bad" xfId="10" builtinId="27" hidden="1"/>
    <cellStyle name="Bold" xfId="39" xr:uid="{00000000-0005-0000-0000-000002000000}"/>
    <cellStyle name="Calculation" xfId="14" builtinId="22" hidden="1" customBuiltin="1"/>
    <cellStyle name="Check Cell" xfId="16" builtinId="23" hidden="1"/>
    <cellStyle name="Comma" xfId="30" builtinId="3" hidden="1"/>
    <cellStyle name="Comma" xfId="31" builtinId="3" hidden="1"/>
    <cellStyle name="Comma" xfId="1" builtinId="3" hidden="1"/>
    <cellStyle name="Comma" xfId="46" builtinId="3"/>
    <cellStyle name="Comma [0]" xfId="2" builtinId="6" hidden="1"/>
    <cellStyle name="Currency" xfId="3" builtinId="4" hidden="1"/>
    <cellStyle name="Currency [0]" xfId="4" builtinId="7" hidden="1"/>
    <cellStyle name="ESG Addendum 2021" xfId="21" xr:uid="{00000000-0005-0000-0000-00000C000000}"/>
    <cellStyle name="Explanatory Text" xfId="19" builtinId="53" hidden="1"/>
    <cellStyle name="Footnote" xfId="33" xr:uid="{00000000-0005-0000-0000-00000E000000}"/>
    <cellStyle name="Good" xfId="9" builtinId="26" hidden="1"/>
    <cellStyle name="Heading 1" xfId="36" builtinId="16" hidden="1"/>
    <cellStyle name="Heading 2" xfId="7" builtinId="17" hidden="1" customBuiltin="1"/>
    <cellStyle name="Heading 2 Centred" xfId="22" xr:uid="{00000000-0005-0000-0000-000012000000}"/>
    <cellStyle name="Heading 3" xfId="8" builtinId="18" hidden="1" customBuiltin="1"/>
    <cellStyle name="Heading 4" xfId="37" builtinId="19" hidden="1"/>
    <cellStyle name="Hyperlink" xfId="24" builtinId="8" customBuiltin="1"/>
    <cellStyle name="Hyperlink Left" xfId="49" xr:uid="{86B372E7-E945-AF4C-A0AF-C06D55859F27}"/>
    <cellStyle name="Input" xfId="12" builtinId="20" hidden="1"/>
    <cellStyle name="Linked Cell" xfId="15" builtinId="24" hidden="1"/>
    <cellStyle name="NAB FTB1 - Financial Table Body" xfId="43" xr:uid="{00000000-0005-0000-0000-000018000000}"/>
    <cellStyle name="NAB FTBB1a - Financial Table Body,AB,U" xfId="41" xr:uid="{00000000-0005-0000-0000-000019000000}"/>
    <cellStyle name="NAB FTH2a - Financial Header 2" xfId="42" xr:uid="{00000000-0005-0000-0000-00001A000000}"/>
    <cellStyle name="Neutral" xfId="11" builtinId="28" hidden="1"/>
    <cellStyle name="Normal" xfId="0" builtinId="0" customBuiltin="1"/>
    <cellStyle name="Normal 11 2 3" xfId="45" xr:uid="{00000000-0005-0000-0000-00001D000000}"/>
    <cellStyle name="Normal 2 3 3 2" xfId="44" xr:uid="{00000000-0005-0000-0000-00001E000000}"/>
    <cellStyle name="Note" xfId="18" builtinId="10" hidden="1"/>
    <cellStyle name="Output" xfId="13" builtinId="21" hidden="1"/>
    <cellStyle name="Percent" xfId="5" builtinId="5" hidden="1"/>
    <cellStyle name="Percent" xfId="47" builtinId="5"/>
    <cellStyle name="T-Col Head Left" xfId="40" xr:uid="{00000000-0005-0000-0000-000023000000}"/>
    <cellStyle name="T-Col Heads" xfId="28" xr:uid="{00000000-0005-0000-0000-000024000000}"/>
    <cellStyle name="T-Col Heads Bold" xfId="27" xr:uid="{00000000-0005-0000-0000-000025000000}"/>
    <cellStyle name="Text" xfId="32" xr:uid="{00000000-0005-0000-0000-000026000000}"/>
    <cellStyle name="T-Figures" xfId="26" xr:uid="{00000000-0005-0000-0000-000027000000}"/>
    <cellStyle name="T-Figures-Bold" xfId="50" xr:uid="{84870E92-4AF1-DB4A-AE25-BCBDF5280AC9}"/>
    <cellStyle name="T-Figures-Bold Comma" xfId="51" xr:uid="{377C9DF0-D5B0-494D-B04F-A04F84397F00}"/>
    <cellStyle name="T-Figures-Bold-Total" xfId="29" xr:uid="{00000000-0005-0000-0000-00002A000000}"/>
    <cellStyle name="T-Figures-Bold-Total-Tinted" xfId="53" xr:uid="{3CCDB532-71E9-BE4B-B580-7EB45D28B65C}"/>
    <cellStyle name="T-Figures-Total" xfId="52" xr:uid="{C434CB39-A860-F84F-B3CF-A6A3765EEAD3}"/>
    <cellStyle name="Thick-Grey-Rule" xfId="48" xr:uid="{E1AABC78-952A-5240-B90B-9AE43C0AA40E}"/>
    <cellStyle name="Title" xfId="6" builtinId="15" customBuiltin="1"/>
    <cellStyle name="Total" xfId="20" builtinId="25" hidden="1"/>
    <cellStyle name="T-text" xfId="23" xr:uid="{00000000-0005-0000-0000-00002D000000}"/>
    <cellStyle name="T-text Bold" xfId="34" xr:uid="{00000000-0005-0000-0000-00002E000000}"/>
    <cellStyle name="T-Text Total" xfId="25" xr:uid="{00000000-0005-0000-0000-00002F000000}"/>
    <cellStyle name="T-Text Total Bold" xfId="35" xr:uid="{00000000-0005-0000-0000-000030000000}"/>
    <cellStyle name="T-Text-Wrap-Tinted" xfId="54" xr:uid="{822A68B6-4C97-C145-8D1C-F8BB8F984C2F}"/>
    <cellStyle name="T-Text-Wrap-Tinted-Total" xfId="55" xr:uid="{9A84DF1C-8C47-A243-8100-FEE1329781CD}"/>
    <cellStyle name="Warning Text" xfId="17" builtinId="11" hidden="1"/>
  </cellStyles>
  <dxfs count="6">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60000"/>
      <color rgb="FF4A4D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Home!A1"/><Relationship Id="rId1"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Home!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hyperlink" Target="#Home!A1"/><Relationship Id="rId1" Type="http://schemas.openxmlformats.org/officeDocument/2006/relationships/image" Target="../media/image3.png"/><Relationship Id="rId4" Type="http://schemas.openxmlformats.org/officeDocument/2006/relationships/image" Target="../media/image24.emf"/></Relationships>
</file>

<file path=xl/drawings/_rels/drawing1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image" Target="../media/image3.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Home!A1"/><Relationship Id="rId1" Type="http://schemas.openxmlformats.org/officeDocument/2006/relationships/image" Target="../media/image3.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hyperlink" Target="#Home!A1"/><Relationship Id="rId1" Type="http://schemas.openxmlformats.org/officeDocument/2006/relationships/image" Target="../media/image3.png"/><Relationship Id="rId5" Type="http://schemas.openxmlformats.org/officeDocument/2006/relationships/image" Target="../media/image15.png"/><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3.png"/><Relationship Id="rId1" Type="http://schemas.openxmlformats.org/officeDocument/2006/relationships/image" Target="../media/image16.png"/><Relationship Id="rId5" Type="http://schemas.openxmlformats.org/officeDocument/2006/relationships/image" Target="../media/image18.png"/><Relationship Id="rId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9</xdr:col>
      <xdr:colOff>517792</xdr:colOff>
      <xdr:row>39</xdr:row>
      <xdr:rowOff>110503</xdr:rowOff>
    </xdr:to>
    <xdr:pic>
      <xdr:nvPicPr>
        <xdr:cNvPr id="3" name="Picture 2">
          <a:extLst>
            <a:ext uri="{FF2B5EF4-FFF2-40B4-BE49-F238E27FC236}">
              <a16:creationId xmlns:a16="http://schemas.microsoft.com/office/drawing/2014/main" id="{AD8C85F8-65A5-4201-B05F-AEC723E81ED7}"/>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342900"/>
          <a:ext cx="6166117" cy="6263653"/>
        </a:xfrm>
        <a:prstGeom prst="rect">
          <a:avLst/>
        </a:prstGeom>
      </xdr:spPr>
    </xdr:pic>
    <xdr:clientData/>
  </xdr:twoCellAnchor>
  <xdr:twoCellAnchor editAs="oneCell">
    <xdr:from>
      <xdr:col>7</xdr:col>
      <xdr:colOff>381001</xdr:colOff>
      <xdr:row>35</xdr:row>
      <xdr:rowOff>56815</xdr:rowOff>
    </xdr:from>
    <xdr:to>
      <xdr:col>9</xdr:col>
      <xdr:colOff>112963</xdr:colOff>
      <xdr:row>37</xdr:row>
      <xdr:rowOff>47131</xdr:rowOff>
    </xdr:to>
    <xdr:pic>
      <xdr:nvPicPr>
        <xdr:cNvPr id="7" name="Picture 6">
          <a:extLst>
            <a:ext uri="{FF2B5EF4-FFF2-40B4-BE49-F238E27FC236}">
              <a16:creationId xmlns:a16="http://schemas.microsoft.com/office/drawing/2014/main" id="{25C25393-6FD1-2A4F-B5A7-9095B8B234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876801" y="5628940"/>
          <a:ext cx="989262" cy="295116"/>
        </a:xfrm>
        <a:prstGeom prst="rect">
          <a:avLst/>
        </a:prstGeom>
      </xdr:spPr>
    </xdr:pic>
    <xdr:clientData/>
  </xdr:twoCellAnchor>
  <xdr:twoCellAnchor>
    <xdr:from>
      <xdr:col>0</xdr:col>
      <xdr:colOff>76200</xdr:colOff>
      <xdr:row>0</xdr:row>
      <xdr:rowOff>28575</xdr:rowOff>
    </xdr:from>
    <xdr:to>
      <xdr:col>3</xdr:col>
      <xdr:colOff>704850</xdr:colOff>
      <xdr:row>4</xdr:row>
      <xdr:rowOff>9525</xdr:rowOff>
    </xdr:to>
    <xdr:sp macro="" textlink="">
      <xdr:nvSpPr>
        <xdr:cNvPr id="4" name="TextBox 3">
          <a:extLst>
            <a:ext uri="{FF2B5EF4-FFF2-40B4-BE49-F238E27FC236}">
              <a16:creationId xmlns:a16="http://schemas.microsoft.com/office/drawing/2014/main" id="{E06DB292-4068-4729-BDA1-13009CCE6BED}"/>
            </a:ext>
          </a:extLst>
        </xdr:cNvPr>
        <xdr:cNvSpPr txBox="1"/>
      </xdr:nvSpPr>
      <xdr:spPr>
        <a:xfrm>
          <a:off x="76200" y="28575"/>
          <a:ext cx="2162175" cy="809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600" b="1">
              <a:solidFill>
                <a:schemeClr val="accent1"/>
              </a:solidFill>
              <a:latin typeface="+mn-lt"/>
            </a:rPr>
            <a:t>Vodafone Group Plc</a:t>
          </a:r>
        </a:p>
        <a:p>
          <a:r>
            <a:rPr lang="en-GB" sz="1600">
              <a:solidFill>
                <a:schemeClr val="accent1"/>
              </a:solidFill>
              <a:latin typeface="+mn-lt"/>
            </a:rPr>
            <a:t>ESG Addendum 2021</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26376</xdr:colOff>
      <xdr:row>2</xdr:row>
      <xdr:rowOff>70393</xdr:rowOff>
    </xdr:from>
    <xdr:to>
      <xdr:col>4</xdr:col>
      <xdr:colOff>821843</xdr:colOff>
      <xdr:row>3</xdr:row>
      <xdr:rowOff>80848</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C00-000003000000}"/>
            </a:ext>
          </a:extLst>
        </xdr:cNvPr>
        <xdr:cNvSpPr txBox="1"/>
      </xdr:nvSpPr>
      <xdr:spPr>
        <a:xfrm>
          <a:off x="6063761" y="392778"/>
          <a:ext cx="795467" cy="17164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1515408</xdr:colOff>
      <xdr:row>2</xdr:row>
      <xdr:rowOff>79918</xdr:rowOff>
    </xdr:from>
    <xdr:to>
      <xdr:col>5</xdr:col>
      <xdr:colOff>2100764</xdr:colOff>
      <xdr:row>3</xdr:row>
      <xdr:rowOff>90373</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xdr:nvSpPr>
      <xdr:spPr>
        <a:xfrm>
          <a:off x="7039908" y="403768"/>
          <a:ext cx="585356"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245744</xdr:colOff>
      <xdr:row>44</xdr:row>
      <xdr:rowOff>87766</xdr:rowOff>
    </xdr:from>
    <xdr:to>
      <xdr:col>10</xdr:col>
      <xdr:colOff>130382</xdr:colOff>
      <xdr:row>72</xdr:row>
      <xdr:rowOff>16383</xdr:rowOff>
    </xdr:to>
    <xdr:pic>
      <xdr:nvPicPr>
        <xdr:cNvPr id="4" name="Picture 3">
          <a:extLst>
            <a:ext uri="{FF2B5EF4-FFF2-40B4-BE49-F238E27FC236}">
              <a16:creationId xmlns:a16="http://schemas.microsoft.com/office/drawing/2014/main" id="{E48AA809-7CD0-4442-9B1A-711A38E307BC}"/>
            </a:ext>
          </a:extLst>
        </xdr:cNvPr>
        <xdr:cNvPicPr>
          <a:picLocks noChangeAspect="1"/>
        </xdr:cNvPicPr>
      </xdr:nvPicPr>
      <xdr:blipFill>
        <a:blip xmlns:r="http://schemas.openxmlformats.org/officeDocument/2006/relationships" r:embed="rId3"/>
        <a:stretch>
          <a:fillRect/>
        </a:stretch>
      </xdr:blipFill>
      <xdr:spPr>
        <a:xfrm>
          <a:off x="245744" y="8403091"/>
          <a:ext cx="10131239" cy="4462517"/>
        </a:xfrm>
        <a:prstGeom prst="rect">
          <a:avLst/>
        </a:prstGeom>
      </xdr:spPr>
    </xdr:pic>
    <xdr:clientData/>
  </xdr:twoCellAnchor>
  <xdr:twoCellAnchor editAs="oneCell">
    <xdr:from>
      <xdr:col>7</xdr:col>
      <xdr:colOff>9525</xdr:colOff>
      <xdr:row>7</xdr:row>
      <xdr:rowOff>142875</xdr:rowOff>
    </xdr:from>
    <xdr:to>
      <xdr:col>16</xdr:col>
      <xdr:colOff>281573</xdr:colOff>
      <xdr:row>16</xdr:row>
      <xdr:rowOff>98683</xdr:rowOff>
    </xdr:to>
    <xdr:pic>
      <xdr:nvPicPr>
        <xdr:cNvPr id="8" name="Picture 7">
          <a:extLst>
            <a:ext uri="{FF2B5EF4-FFF2-40B4-BE49-F238E27FC236}">
              <a16:creationId xmlns:a16="http://schemas.microsoft.com/office/drawing/2014/main" id="{39122DA2-2971-4272-8A50-E785BF904B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34325" y="1704975"/>
          <a:ext cx="6806198" cy="1898908"/>
        </a:xfrm>
        <a:prstGeom prst="rect">
          <a:avLst/>
        </a:prstGeom>
      </xdr:spPr>
    </xdr:pic>
    <xdr:clientData/>
  </xdr:twoCellAnchor>
  <xdr:twoCellAnchor editAs="oneCell">
    <xdr:from>
      <xdr:col>6</xdr:col>
      <xdr:colOff>247650</xdr:colOff>
      <xdr:row>25</xdr:row>
      <xdr:rowOff>152400</xdr:rowOff>
    </xdr:from>
    <xdr:to>
      <xdr:col>16</xdr:col>
      <xdr:colOff>262523</xdr:colOff>
      <xdr:row>37</xdr:row>
      <xdr:rowOff>117733</xdr:rowOff>
    </xdr:to>
    <xdr:pic>
      <xdr:nvPicPr>
        <xdr:cNvPr id="10" name="Picture 9">
          <a:extLst>
            <a:ext uri="{FF2B5EF4-FFF2-40B4-BE49-F238E27FC236}">
              <a16:creationId xmlns:a16="http://schemas.microsoft.com/office/drawing/2014/main" id="{FEF2B5F6-DA0B-4FCB-A22B-545AEB9A64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15275" y="5400675"/>
          <a:ext cx="6806198" cy="18989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174" y="165652"/>
          <a:ext cx="860409" cy="241863"/>
        </a:xfrm>
        <a:prstGeom prst="rect">
          <a:avLst/>
        </a:prstGeom>
      </xdr:spPr>
    </xdr:pic>
    <xdr:clientData/>
  </xdr:twoCellAnchor>
  <xdr:twoCellAnchor>
    <xdr:from>
      <xdr:col>5</xdr:col>
      <xdr:colOff>327213</xdr:colOff>
      <xdr:row>2</xdr:row>
      <xdr:rowOff>70393</xdr:rowOff>
    </xdr:from>
    <xdr:to>
      <xdr:col>5</xdr:col>
      <xdr:colOff>951237</xdr:colOff>
      <xdr:row>3</xdr:row>
      <xdr:rowOff>80848</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F00-000004000000}"/>
            </a:ext>
          </a:extLst>
        </xdr:cNvPr>
        <xdr:cNvSpPr txBox="1"/>
      </xdr:nvSpPr>
      <xdr:spPr>
        <a:xfrm>
          <a:off x="5565963" y="394243"/>
          <a:ext cx="624024"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48370</xdr:colOff>
      <xdr:row>34</xdr:row>
      <xdr:rowOff>11430</xdr:rowOff>
    </xdr:from>
    <xdr:to>
      <xdr:col>0</xdr:col>
      <xdr:colOff>277328</xdr:colOff>
      <xdr:row>35</xdr:row>
      <xdr:rowOff>43823</xdr:rowOff>
    </xdr:to>
    <xdr:pic>
      <xdr:nvPicPr>
        <xdr:cNvPr id="5" name="Picture 4">
          <a:extLst>
            <a:ext uri="{FF2B5EF4-FFF2-40B4-BE49-F238E27FC236}">
              <a16:creationId xmlns:a16="http://schemas.microsoft.com/office/drawing/2014/main" id="{935ECEA1-C49E-44BE-B095-AAC1AE4425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8370" y="10099647"/>
          <a:ext cx="228958" cy="198046"/>
        </a:xfrm>
        <a:prstGeom prst="rect">
          <a:avLst/>
        </a:prstGeom>
      </xdr:spPr>
    </xdr:pic>
    <xdr:clientData/>
  </xdr:twoCellAnchor>
  <xdr:oneCellAnchor>
    <xdr:from>
      <xdr:col>0</xdr:col>
      <xdr:colOff>48370</xdr:colOff>
      <xdr:row>36</xdr:row>
      <xdr:rowOff>19712</xdr:rowOff>
    </xdr:from>
    <xdr:ext cx="228958" cy="198046"/>
    <xdr:pic>
      <xdr:nvPicPr>
        <xdr:cNvPr id="6" name="Picture 5">
          <a:extLst>
            <a:ext uri="{FF2B5EF4-FFF2-40B4-BE49-F238E27FC236}">
              <a16:creationId xmlns:a16="http://schemas.microsoft.com/office/drawing/2014/main" id="{1C018480-3562-437B-B20C-707A1ABA3B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8370" y="10439234"/>
          <a:ext cx="228958" cy="19804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2</xdr:col>
      <xdr:colOff>76200</xdr:colOff>
      <xdr:row>2</xdr:row>
      <xdr:rowOff>74789</xdr:rowOff>
    </xdr:from>
    <xdr:to>
      <xdr:col>2</xdr:col>
      <xdr:colOff>796200</xdr:colOff>
      <xdr:row>3</xdr:row>
      <xdr:rowOff>85244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100-000003000000}"/>
            </a:ext>
          </a:extLst>
        </xdr:cNvPr>
        <xdr:cNvSpPr txBox="1"/>
      </xdr:nvSpPr>
      <xdr:spPr>
        <a:xfrm>
          <a:off x="7010400" y="398639"/>
          <a:ext cx="72000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258307</xdr:colOff>
      <xdr:row>12</xdr:row>
      <xdr:rowOff>158750</xdr:rowOff>
    </xdr:from>
    <xdr:to>
      <xdr:col>1</xdr:col>
      <xdr:colOff>1314423</xdr:colOff>
      <xdr:row>12</xdr:row>
      <xdr:rowOff>379240</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8307" y="17475200"/>
          <a:ext cx="1320276" cy="220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17</xdr:row>
      <xdr:rowOff>129316</xdr:rowOff>
    </xdr:from>
    <xdr:to>
      <xdr:col>1</xdr:col>
      <xdr:colOff>1787968</xdr:colOff>
      <xdr:row>20</xdr:row>
      <xdr:rowOff>35195</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025" y="5996716"/>
          <a:ext cx="1868613" cy="38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471590</xdr:colOff>
      <xdr:row>2</xdr:row>
      <xdr:rowOff>52564</xdr:rowOff>
    </xdr:from>
    <xdr:to>
      <xdr:col>4</xdr:col>
      <xdr:colOff>1055645</xdr:colOff>
      <xdr:row>3</xdr:row>
      <xdr:rowOff>57304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200-000003000000}"/>
            </a:ext>
          </a:extLst>
        </xdr:cNvPr>
        <xdr:cNvSpPr txBox="1"/>
      </xdr:nvSpPr>
      <xdr:spPr>
        <a:xfrm>
          <a:off x="8767865" y="376414"/>
          <a:ext cx="584055"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3</xdr:col>
      <xdr:colOff>3140074</xdr:colOff>
      <xdr:row>2</xdr:row>
      <xdr:rowOff>46214</xdr:rowOff>
    </xdr:from>
    <xdr:to>
      <xdr:col>3</xdr:col>
      <xdr:colOff>4051844</xdr:colOff>
      <xdr:row>3</xdr:row>
      <xdr:rowOff>50954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300-000003000000}"/>
            </a:ext>
          </a:extLst>
        </xdr:cNvPr>
        <xdr:cNvSpPr txBox="1"/>
      </xdr:nvSpPr>
      <xdr:spPr>
        <a:xfrm>
          <a:off x="6454774" y="370064"/>
          <a:ext cx="91177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231759</xdr:colOff>
      <xdr:row>2</xdr:row>
      <xdr:rowOff>76211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3</xdr:col>
      <xdr:colOff>9911780</xdr:colOff>
      <xdr:row>2</xdr:row>
      <xdr:rowOff>65378</xdr:rowOff>
    </xdr:from>
    <xdr:to>
      <xdr:col>3</xdr:col>
      <xdr:colOff>10624160</xdr:colOff>
      <xdr:row>3</xdr:row>
      <xdr:rowOff>70118</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xdr:nvSpPr>
      <xdr:spPr>
        <a:xfrm>
          <a:off x="12056976" y="396682"/>
          <a:ext cx="712380" cy="1703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19050</xdr:colOff>
      <xdr:row>45</xdr:row>
      <xdr:rowOff>142875</xdr:rowOff>
    </xdr:from>
    <xdr:to>
      <xdr:col>0</xdr:col>
      <xdr:colOff>279655</xdr:colOff>
      <xdr:row>47</xdr:row>
      <xdr:rowOff>59817</xdr:rowOff>
    </xdr:to>
    <xdr:pic>
      <xdr:nvPicPr>
        <xdr:cNvPr id="4" name="Picture 3">
          <a:extLst>
            <a:ext uri="{FF2B5EF4-FFF2-40B4-BE49-F238E27FC236}">
              <a16:creationId xmlns:a16="http://schemas.microsoft.com/office/drawing/2014/main" id="{505F27DE-0C4A-4567-9842-CF1793C184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4931925"/>
          <a:ext cx="260605" cy="240792"/>
        </a:xfrm>
        <a:prstGeom prst="rect">
          <a:avLst/>
        </a:prstGeom>
      </xdr:spPr>
    </xdr:pic>
    <xdr:clientData/>
  </xdr:twoCellAnchor>
  <xdr:twoCellAnchor editAs="oneCell">
    <xdr:from>
      <xdr:col>0</xdr:col>
      <xdr:colOff>19050</xdr:colOff>
      <xdr:row>48</xdr:row>
      <xdr:rowOff>9525</xdr:rowOff>
    </xdr:from>
    <xdr:to>
      <xdr:col>0</xdr:col>
      <xdr:colOff>279655</xdr:colOff>
      <xdr:row>49</xdr:row>
      <xdr:rowOff>88392</xdr:rowOff>
    </xdr:to>
    <xdr:pic>
      <xdr:nvPicPr>
        <xdr:cNvPr id="5" name="Picture 4">
          <a:extLst>
            <a:ext uri="{FF2B5EF4-FFF2-40B4-BE49-F238E27FC236}">
              <a16:creationId xmlns:a16="http://schemas.microsoft.com/office/drawing/2014/main" id="{22208048-7DB1-4E6E-AEBD-8FB106D862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5284350"/>
          <a:ext cx="260605" cy="240792"/>
        </a:xfrm>
        <a:prstGeom prst="rect">
          <a:avLst/>
        </a:prstGeom>
      </xdr:spPr>
    </xdr:pic>
    <xdr:clientData/>
  </xdr:twoCellAnchor>
  <xdr:twoCellAnchor editAs="oneCell">
    <xdr:from>
      <xdr:col>0</xdr:col>
      <xdr:colOff>19050</xdr:colOff>
      <xdr:row>50</xdr:row>
      <xdr:rowOff>2721</xdr:rowOff>
    </xdr:from>
    <xdr:to>
      <xdr:col>0</xdr:col>
      <xdr:colOff>279655</xdr:colOff>
      <xdr:row>51</xdr:row>
      <xdr:rowOff>81588</xdr:rowOff>
    </xdr:to>
    <xdr:pic>
      <xdr:nvPicPr>
        <xdr:cNvPr id="6" name="Picture 5">
          <a:extLst>
            <a:ext uri="{FF2B5EF4-FFF2-40B4-BE49-F238E27FC236}">
              <a16:creationId xmlns:a16="http://schemas.microsoft.com/office/drawing/2014/main" id="{AD1C66EB-D21A-4B4A-A53A-7D87AB9BAD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5654464"/>
          <a:ext cx="260605" cy="242153"/>
        </a:xfrm>
        <a:prstGeom prst="rect">
          <a:avLst/>
        </a:prstGeom>
      </xdr:spPr>
    </xdr:pic>
    <xdr:clientData/>
  </xdr:twoCellAnchor>
  <xdr:twoCellAnchor editAs="oneCell">
    <xdr:from>
      <xdr:col>0</xdr:col>
      <xdr:colOff>19050</xdr:colOff>
      <xdr:row>51</xdr:row>
      <xdr:rowOff>155122</xdr:rowOff>
    </xdr:from>
    <xdr:to>
      <xdr:col>0</xdr:col>
      <xdr:colOff>279655</xdr:colOff>
      <xdr:row>53</xdr:row>
      <xdr:rowOff>70704</xdr:rowOff>
    </xdr:to>
    <xdr:pic>
      <xdr:nvPicPr>
        <xdr:cNvPr id="7" name="Picture 6">
          <a:extLst>
            <a:ext uri="{FF2B5EF4-FFF2-40B4-BE49-F238E27FC236}">
              <a16:creationId xmlns:a16="http://schemas.microsoft.com/office/drawing/2014/main" id="{4D1C4237-D311-4917-B46B-2E10AC17E0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5970151"/>
          <a:ext cx="260605" cy="242153"/>
        </a:xfrm>
        <a:prstGeom prst="rect">
          <a:avLst/>
        </a:prstGeom>
      </xdr:spPr>
    </xdr:pic>
    <xdr:clientData/>
  </xdr:twoCellAnchor>
  <xdr:twoCellAnchor editAs="oneCell">
    <xdr:from>
      <xdr:col>0</xdr:col>
      <xdr:colOff>19050</xdr:colOff>
      <xdr:row>53</xdr:row>
      <xdr:rowOff>160565</xdr:rowOff>
    </xdr:from>
    <xdr:to>
      <xdr:col>0</xdr:col>
      <xdr:colOff>279655</xdr:colOff>
      <xdr:row>55</xdr:row>
      <xdr:rowOff>76147</xdr:rowOff>
    </xdr:to>
    <xdr:pic>
      <xdr:nvPicPr>
        <xdr:cNvPr id="8" name="Picture 7">
          <a:extLst>
            <a:ext uri="{FF2B5EF4-FFF2-40B4-BE49-F238E27FC236}">
              <a16:creationId xmlns:a16="http://schemas.microsoft.com/office/drawing/2014/main" id="{F3EDB1FF-D962-4DD2-932F-4D3D11F340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9050" y="66302165"/>
          <a:ext cx="260605" cy="242153"/>
        </a:xfrm>
        <a:prstGeom prst="rect">
          <a:avLst/>
        </a:prstGeom>
      </xdr:spPr>
    </xdr:pic>
    <xdr:clientData/>
  </xdr:twoCellAnchor>
  <xdr:twoCellAnchor editAs="oneCell">
    <xdr:from>
      <xdr:col>0</xdr:col>
      <xdr:colOff>13607</xdr:colOff>
      <xdr:row>55</xdr:row>
      <xdr:rowOff>155122</xdr:rowOff>
    </xdr:from>
    <xdr:to>
      <xdr:col>0</xdr:col>
      <xdr:colOff>274212</xdr:colOff>
      <xdr:row>57</xdr:row>
      <xdr:rowOff>70703</xdr:rowOff>
    </xdr:to>
    <xdr:pic>
      <xdr:nvPicPr>
        <xdr:cNvPr id="9" name="Picture 8">
          <a:extLst>
            <a:ext uri="{FF2B5EF4-FFF2-40B4-BE49-F238E27FC236}">
              <a16:creationId xmlns:a16="http://schemas.microsoft.com/office/drawing/2014/main" id="{03C9B612-A6E5-4552-BB77-CA1F1D75E4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3607" y="66623293"/>
          <a:ext cx="260605" cy="242153"/>
        </a:xfrm>
        <a:prstGeom prst="rect">
          <a:avLst/>
        </a:prstGeom>
      </xdr:spPr>
    </xdr:pic>
    <xdr:clientData/>
  </xdr:twoCellAnchor>
  <xdr:twoCellAnchor editAs="oneCell">
    <xdr:from>
      <xdr:col>0</xdr:col>
      <xdr:colOff>13608</xdr:colOff>
      <xdr:row>57</xdr:row>
      <xdr:rowOff>155121</xdr:rowOff>
    </xdr:from>
    <xdr:to>
      <xdr:col>0</xdr:col>
      <xdr:colOff>274213</xdr:colOff>
      <xdr:row>59</xdr:row>
      <xdr:rowOff>70703</xdr:rowOff>
    </xdr:to>
    <xdr:pic>
      <xdr:nvPicPr>
        <xdr:cNvPr id="10" name="Picture 9">
          <a:extLst>
            <a:ext uri="{FF2B5EF4-FFF2-40B4-BE49-F238E27FC236}">
              <a16:creationId xmlns:a16="http://schemas.microsoft.com/office/drawing/2014/main" id="{276DAF38-8D54-49D5-9ACE-CDD6B0B3BA6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3608" y="66949864"/>
          <a:ext cx="260605" cy="242153"/>
        </a:xfrm>
        <a:prstGeom prst="rect">
          <a:avLst/>
        </a:prstGeom>
      </xdr:spPr>
    </xdr:pic>
    <xdr:clientData/>
  </xdr:twoCellAnchor>
  <xdr:twoCellAnchor editAs="oneCell">
    <xdr:from>
      <xdr:col>0</xdr:col>
      <xdr:colOff>13608</xdr:colOff>
      <xdr:row>59</xdr:row>
      <xdr:rowOff>149679</xdr:rowOff>
    </xdr:from>
    <xdr:to>
      <xdr:col>0</xdr:col>
      <xdr:colOff>274213</xdr:colOff>
      <xdr:row>61</xdr:row>
      <xdr:rowOff>65260</xdr:rowOff>
    </xdr:to>
    <xdr:pic>
      <xdr:nvPicPr>
        <xdr:cNvPr id="11" name="Picture 10">
          <a:extLst>
            <a:ext uri="{FF2B5EF4-FFF2-40B4-BE49-F238E27FC236}">
              <a16:creationId xmlns:a16="http://schemas.microsoft.com/office/drawing/2014/main" id="{1C3B93F2-967A-4E4E-B722-3F3BF51AED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3608" y="67270993"/>
          <a:ext cx="260605" cy="2421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2</xdr:col>
      <xdr:colOff>76200</xdr:colOff>
      <xdr:row>2</xdr:row>
      <xdr:rowOff>55739</xdr:rowOff>
    </xdr:from>
    <xdr:to>
      <xdr:col>2</xdr:col>
      <xdr:colOff>796200</xdr:colOff>
      <xdr:row>3</xdr:row>
      <xdr:rowOff>66194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xdr:nvSpPr>
      <xdr:spPr>
        <a:xfrm>
          <a:off x="7010400" y="379589"/>
          <a:ext cx="72000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5</xdr:col>
      <xdr:colOff>982627</xdr:colOff>
      <xdr:row>2</xdr:row>
      <xdr:rowOff>55739</xdr:rowOff>
    </xdr:from>
    <xdr:to>
      <xdr:col>5</xdr:col>
      <xdr:colOff>1603577</xdr:colOff>
      <xdr:row>3</xdr:row>
      <xdr:rowOff>60479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1600-000003000000}"/>
            </a:ext>
          </a:extLst>
        </xdr:cNvPr>
        <xdr:cNvSpPr txBox="1"/>
      </xdr:nvSpPr>
      <xdr:spPr>
        <a:xfrm>
          <a:off x="10841002" y="379589"/>
          <a:ext cx="62095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6553200</xdr:colOff>
      <xdr:row>2</xdr:row>
      <xdr:rowOff>74534</xdr:rowOff>
    </xdr:from>
    <xdr:to>
      <xdr:col>4</xdr:col>
      <xdr:colOff>7351564</xdr:colOff>
      <xdr:row>3</xdr:row>
      <xdr:rowOff>114300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1572875" y="398384"/>
          <a:ext cx="798364" cy="2016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14605</xdr:colOff>
      <xdr:row>41</xdr:row>
      <xdr:rowOff>18158</xdr:rowOff>
    </xdr:from>
    <xdr:to>
      <xdr:col>0</xdr:col>
      <xdr:colOff>273305</xdr:colOff>
      <xdr:row>42</xdr:row>
      <xdr:rowOff>100835</xdr:rowOff>
    </xdr:to>
    <xdr:pic>
      <xdr:nvPicPr>
        <xdr:cNvPr id="6" name="Picture 5">
          <a:extLst>
            <a:ext uri="{FF2B5EF4-FFF2-40B4-BE49-F238E27FC236}">
              <a16:creationId xmlns:a16="http://schemas.microsoft.com/office/drawing/2014/main" id="{38392EEE-603F-4B8E-9BD3-03B0376188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605" y="5828408"/>
          <a:ext cx="258700" cy="244602"/>
        </a:xfrm>
        <a:prstGeom prst="rect">
          <a:avLst/>
        </a:prstGeom>
      </xdr:spPr>
    </xdr:pic>
    <xdr:clientData/>
  </xdr:twoCellAnchor>
  <xdr:twoCellAnchor editAs="oneCell">
    <xdr:from>
      <xdr:col>1</xdr:col>
      <xdr:colOff>2958466</xdr:colOff>
      <xdr:row>40</xdr:row>
      <xdr:rowOff>144159</xdr:rowOff>
    </xdr:from>
    <xdr:to>
      <xdr:col>1</xdr:col>
      <xdr:colOff>3226691</xdr:colOff>
      <xdr:row>42</xdr:row>
      <xdr:rowOff>64911</xdr:rowOff>
    </xdr:to>
    <xdr:pic>
      <xdr:nvPicPr>
        <xdr:cNvPr id="8" name="Picture 7">
          <a:extLst>
            <a:ext uri="{FF2B5EF4-FFF2-40B4-BE49-F238E27FC236}">
              <a16:creationId xmlns:a16="http://schemas.microsoft.com/office/drawing/2014/main" id="{1E3030F6-5ED5-4219-91A9-D1430A2C96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3253741" y="6497334"/>
          <a:ext cx="268225" cy="244602"/>
        </a:xfrm>
        <a:prstGeom prst="rect">
          <a:avLst/>
        </a:prstGeom>
      </xdr:spPr>
    </xdr:pic>
    <xdr:clientData/>
  </xdr:twoCellAnchor>
  <xdr:twoCellAnchor editAs="oneCell">
    <xdr:from>
      <xdr:col>1</xdr:col>
      <xdr:colOff>2969896</xdr:colOff>
      <xdr:row>43</xdr:row>
      <xdr:rowOff>153246</xdr:rowOff>
    </xdr:from>
    <xdr:to>
      <xdr:col>1</xdr:col>
      <xdr:colOff>3219071</xdr:colOff>
      <xdr:row>45</xdr:row>
      <xdr:rowOff>64472</xdr:rowOff>
    </xdr:to>
    <xdr:pic>
      <xdr:nvPicPr>
        <xdr:cNvPr id="9" name="Picture 8">
          <a:extLst>
            <a:ext uri="{FF2B5EF4-FFF2-40B4-BE49-F238E27FC236}">
              <a16:creationId xmlns:a16="http://schemas.microsoft.com/office/drawing/2014/main" id="{F935AB84-12B1-4583-8B93-A432CD0324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3265171" y="6992196"/>
          <a:ext cx="249175" cy="235077"/>
        </a:xfrm>
        <a:prstGeom prst="rect">
          <a:avLst/>
        </a:prstGeom>
      </xdr:spPr>
    </xdr:pic>
    <xdr:clientData/>
  </xdr:twoCellAnchor>
  <xdr:twoCellAnchor editAs="oneCell">
    <xdr:from>
      <xdr:col>0</xdr:col>
      <xdr:colOff>16510</xdr:colOff>
      <xdr:row>43</xdr:row>
      <xdr:rowOff>145793</xdr:rowOff>
    </xdr:from>
    <xdr:to>
      <xdr:col>0</xdr:col>
      <xdr:colOff>277115</xdr:colOff>
      <xdr:row>45</xdr:row>
      <xdr:rowOff>62734</xdr:rowOff>
    </xdr:to>
    <xdr:pic>
      <xdr:nvPicPr>
        <xdr:cNvPr id="10" name="Picture 9">
          <a:extLst>
            <a:ext uri="{FF2B5EF4-FFF2-40B4-BE49-F238E27FC236}">
              <a16:creationId xmlns:a16="http://schemas.microsoft.com/office/drawing/2014/main" id="{DF1FEBD9-6EC6-452E-AFFA-5F4F12B667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510" y="6279893"/>
          <a:ext cx="260605" cy="240792"/>
        </a:xfrm>
        <a:prstGeom prst="rect">
          <a:avLst/>
        </a:prstGeom>
      </xdr:spPr>
    </xdr:pic>
    <xdr:clientData/>
  </xdr:twoCellAnchor>
  <xdr:twoCellAnchor editAs="oneCell">
    <xdr:from>
      <xdr:col>0</xdr:col>
      <xdr:colOff>16510</xdr:colOff>
      <xdr:row>46</xdr:row>
      <xdr:rowOff>145793</xdr:rowOff>
    </xdr:from>
    <xdr:to>
      <xdr:col>0</xdr:col>
      <xdr:colOff>277115</xdr:colOff>
      <xdr:row>48</xdr:row>
      <xdr:rowOff>62735</xdr:rowOff>
    </xdr:to>
    <xdr:pic>
      <xdr:nvPicPr>
        <xdr:cNvPr id="11" name="Picture 10">
          <a:extLst>
            <a:ext uri="{FF2B5EF4-FFF2-40B4-BE49-F238E27FC236}">
              <a16:creationId xmlns:a16="http://schemas.microsoft.com/office/drawing/2014/main" id="{67DDC029-6D89-42DA-A724-3C56B3CD90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510" y="7470518"/>
          <a:ext cx="260605" cy="240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171077</xdr:colOff>
      <xdr:row>2</xdr:row>
      <xdr:rowOff>64022</xdr:rowOff>
    </xdr:from>
    <xdr:to>
      <xdr:col>4</xdr:col>
      <xdr:colOff>799321</xdr:colOff>
      <xdr:row>3</xdr:row>
      <xdr:rowOff>74477</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7419602" y="387872"/>
          <a:ext cx="628244"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6</xdr:col>
      <xdr:colOff>14250</xdr:colOff>
      <xdr:row>38</xdr:row>
      <xdr:rowOff>157125</xdr:rowOff>
    </xdr:from>
    <xdr:to>
      <xdr:col>11</xdr:col>
      <xdr:colOff>93124</xdr:colOff>
      <xdr:row>52</xdr:row>
      <xdr:rowOff>136175</xdr:rowOff>
    </xdr:to>
    <xdr:pic>
      <xdr:nvPicPr>
        <xdr:cNvPr id="11" name="Picture 10">
          <a:extLst>
            <a:ext uri="{FF2B5EF4-FFF2-40B4-BE49-F238E27FC236}">
              <a16:creationId xmlns:a16="http://schemas.microsoft.com/office/drawing/2014/main" id="{D39B7569-7E7E-4173-88B2-537956BEF9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6725" y="7300875"/>
          <a:ext cx="3441199" cy="2255525"/>
        </a:xfrm>
        <a:prstGeom prst="rect">
          <a:avLst/>
        </a:prstGeom>
      </xdr:spPr>
    </xdr:pic>
    <xdr:clientData/>
  </xdr:twoCellAnchor>
  <xdr:twoCellAnchor editAs="oneCell">
    <xdr:from>
      <xdr:col>11</xdr:col>
      <xdr:colOff>164250</xdr:colOff>
      <xdr:row>38</xdr:row>
      <xdr:rowOff>154725</xdr:rowOff>
    </xdr:from>
    <xdr:to>
      <xdr:col>14</xdr:col>
      <xdr:colOff>453956</xdr:colOff>
      <xdr:row>52</xdr:row>
      <xdr:rowOff>135450</xdr:rowOff>
    </xdr:to>
    <xdr:pic>
      <xdr:nvPicPr>
        <xdr:cNvPr id="13" name="Picture 12">
          <a:extLst>
            <a:ext uri="{FF2B5EF4-FFF2-40B4-BE49-F238E27FC236}">
              <a16:creationId xmlns:a16="http://schemas.microsoft.com/office/drawing/2014/main" id="{2A6702C4-2A2D-4B03-9DDD-C9DBDFF2D7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99050" y="7298475"/>
          <a:ext cx="2289956" cy="2257200"/>
        </a:xfrm>
        <a:prstGeom prst="rect">
          <a:avLst/>
        </a:prstGeom>
      </xdr:spPr>
    </xdr:pic>
    <xdr:clientData/>
  </xdr:twoCellAnchor>
  <xdr:twoCellAnchor editAs="oneCell">
    <xdr:from>
      <xdr:col>6</xdr:col>
      <xdr:colOff>9525</xdr:colOff>
      <xdr:row>7</xdr:row>
      <xdr:rowOff>152400</xdr:rowOff>
    </xdr:from>
    <xdr:to>
      <xdr:col>9</xdr:col>
      <xdr:colOff>229367</xdr:colOff>
      <xdr:row>21</xdr:row>
      <xdr:rowOff>110114</xdr:rowOff>
    </xdr:to>
    <xdr:pic>
      <xdr:nvPicPr>
        <xdr:cNvPr id="6" name="Picture 5">
          <a:extLst>
            <a:ext uri="{FF2B5EF4-FFF2-40B4-BE49-F238E27FC236}">
              <a16:creationId xmlns:a16="http://schemas.microsoft.com/office/drawing/2014/main" id="{428B3296-E70E-4DFF-B2A0-08AA8D49A6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0" y="2152650"/>
          <a:ext cx="2343917" cy="2310389"/>
        </a:xfrm>
        <a:prstGeom prst="rect">
          <a:avLst/>
        </a:prstGeom>
      </xdr:spPr>
    </xdr:pic>
    <xdr:clientData/>
  </xdr:twoCellAnchor>
  <xdr:twoCellAnchor editAs="oneCell">
    <xdr:from>
      <xdr:col>9</xdr:col>
      <xdr:colOff>285749</xdr:colOff>
      <xdr:row>7</xdr:row>
      <xdr:rowOff>152399</xdr:rowOff>
    </xdr:from>
    <xdr:to>
      <xdr:col>14</xdr:col>
      <xdr:colOff>635855</xdr:colOff>
      <xdr:row>21</xdr:row>
      <xdr:rowOff>110924</xdr:rowOff>
    </xdr:to>
    <xdr:pic>
      <xdr:nvPicPr>
        <xdr:cNvPr id="10" name="Picture 9">
          <a:extLst>
            <a:ext uri="{FF2B5EF4-FFF2-40B4-BE49-F238E27FC236}">
              <a16:creationId xmlns:a16="http://schemas.microsoft.com/office/drawing/2014/main" id="{DE9FC5F0-5574-48D4-A84E-814218FB57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782299" y="2152649"/>
          <a:ext cx="3588606" cy="2311200"/>
        </a:xfrm>
        <a:prstGeom prst="rect">
          <a:avLst/>
        </a:prstGeom>
      </xdr:spPr>
    </xdr:pic>
    <xdr:clientData/>
  </xdr:twoCellAnchor>
  <xdr:twoCellAnchor editAs="oneCell">
    <xdr:from>
      <xdr:col>6</xdr:col>
      <xdr:colOff>9525</xdr:colOff>
      <xdr:row>24</xdr:row>
      <xdr:rowOff>47625</xdr:rowOff>
    </xdr:from>
    <xdr:to>
      <xdr:col>11</xdr:col>
      <xdr:colOff>146311</xdr:colOff>
      <xdr:row>37</xdr:row>
      <xdr:rowOff>150500</xdr:rowOff>
    </xdr:to>
    <xdr:pic>
      <xdr:nvPicPr>
        <xdr:cNvPr id="14" name="Picture 13">
          <a:extLst>
            <a:ext uri="{FF2B5EF4-FFF2-40B4-BE49-F238E27FC236}">
              <a16:creationId xmlns:a16="http://schemas.microsoft.com/office/drawing/2014/main" id="{2EA0B335-123A-4271-9B01-42C5BE274C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382000" y="4886325"/>
          <a:ext cx="3499111" cy="2255525"/>
        </a:xfrm>
        <a:prstGeom prst="rect">
          <a:avLst/>
        </a:prstGeom>
      </xdr:spPr>
    </xdr:pic>
    <xdr:clientData/>
  </xdr:twoCellAnchor>
  <xdr:twoCellAnchor editAs="oneCell">
    <xdr:from>
      <xdr:col>6</xdr:col>
      <xdr:colOff>9525</xdr:colOff>
      <xdr:row>56</xdr:row>
      <xdr:rowOff>19050</xdr:rowOff>
    </xdr:from>
    <xdr:to>
      <xdr:col>10</xdr:col>
      <xdr:colOff>253371</xdr:colOff>
      <xdr:row>67</xdr:row>
      <xdr:rowOff>93730</xdr:rowOff>
    </xdr:to>
    <xdr:pic>
      <xdr:nvPicPr>
        <xdr:cNvPr id="18" name="Picture 17">
          <a:extLst>
            <a:ext uri="{FF2B5EF4-FFF2-40B4-BE49-F238E27FC236}">
              <a16:creationId xmlns:a16="http://schemas.microsoft.com/office/drawing/2014/main" id="{9C12A36F-779A-4B1A-9D3E-9CD8151E0A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82000" y="9934575"/>
          <a:ext cx="2987046" cy="1865380"/>
        </a:xfrm>
        <a:prstGeom prst="rect">
          <a:avLst/>
        </a:prstGeom>
      </xdr:spPr>
    </xdr:pic>
    <xdr:clientData/>
  </xdr:twoCellAnchor>
  <xdr:twoCellAnchor editAs="oneCell">
    <xdr:from>
      <xdr:col>10</xdr:col>
      <xdr:colOff>314325</xdr:colOff>
      <xdr:row>56</xdr:row>
      <xdr:rowOff>28575</xdr:rowOff>
    </xdr:from>
    <xdr:to>
      <xdr:col>14</xdr:col>
      <xdr:colOff>38867</xdr:colOff>
      <xdr:row>70</xdr:row>
      <xdr:rowOff>49916</xdr:rowOff>
    </xdr:to>
    <xdr:pic>
      <xdr:nvPicPr>
        <xdr:cNvPr id="20" name="Picture 19">
          <a:extLst>
            <a:ext uri="{FF2B5EF4-FFF2-40B4-BE49-F238E27FC236}">
              <a16:creationId xmlns:a16="http://schemas.microsoft.com/office/drawing/2014/main" id="{8B5050CB-1EF7-49EF-8EBB-3634BEE523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430000" y="9944100"/>
          <a:ext cx="2343917" cy="23073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211054</xdr:colOff>
      <xdr:row>2</xdr:row>
      <xdr:rowOff>55739</xdr:rowOff>
    </xdr:from>
    <xdr:to>
      <xdr:col>4</xdr:col>
      <xdr:colOff>817463</xdr:colOff>
      <xdr:row>3</xdr:row>
      <xdr:rowOff>56669</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700-000003000000}"/>
            </a:ext>
          </a:extLst>
        </xdr:cNvPr>
        <xdr:cNvSpPr txBox="1"/>
      </xdr:nvSpPr>
      <xdr:spPr>
        <a:xfrm>
          <a:off x="7335754" y="379589"/>
          <a:ext cx="606409"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210355</xdr:colOff>
      <xdr:row>2</xdr:row>
      <xdr:rowOff>55739</xdr:rowOff>
    </xdr:from>
    <xdr:to>
      <xdr:col>4</xdr:col>
      <xdr:colOff>821843</xdr:colOff>
      <xdr:row>3</xdr:row>
      <xdr:rowOff>56669</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800-000008000000}"/>
            </a:ext>
          </a:extLst>
        </xdr:cNvPr>
        <xdr:cNvSpPr txBox="1"/>
      </xdr:nvSpPr>
      <xdr:spPr>
        <a:xfrm>
          <a:off x="7325530" y="379589"/>
          <a:ext cx="611488" cy="1628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82826BDA-A551-4392-B7AE-E12007127A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161925"/>
          <a:ext cx="860409" cy="238136"/>
        </a:xfrm>
        <a:prstGeom prst="rect">
          <a:avLst/>
        </a:prstGeom>
      </xdr:spPr>
    </xdr:pic>
    <xdr:clientData/>
  </xdr:twoCellAnchor>
  <xdr:twoCellAnchor>
    <xdr:from>
      <xdr:col>4</xdr:col>
      <xdr:colOff>198655</xdr:colOff>
      <xdr:row>2</xdr:row>
      <xdr:rowOff>55739</xdr:rowOff>
    </xdr:from>
    <xdr:to>
      <xdr:col>4</xdr:col>
      <xdr:colOff>804095</xdr:colOff>
      <xdr:row>3</xdr:row>
      <xdr:rowOff>66194</xdr:rowOff>
    </xdr:to>
    <xdr:sp macro="" textlink="">
      <xdr:nvSpPr>
        <xdr:cNvPr id="3" name="TextBox 2">
          <a:hlinkClick xmlns:r="http://schemas.openxmlformats.org/officeDocument/2006/relationships" r:id="rId2"/>
          <a:extLst>
            <a:ext uri="{FF2B5EF4-FFF2-40B4-BE49-F238E27FC236}">
              <a16:creationId xmlns:a16="http://schemas.microsoft.com/office/drawing/2014/main" id="{2E357C5F-683B-44A6-97A2-362DCE6634D8}"/>
            </a:ext>
          </a:extLst>
        </xdr:cNvPr>
        <xdr:cNvSpPr txBox="1"/>
      </xdr:nvSpPr>
      <xdr:spPr>
        <a:xfrm>
          <a:off x="6113680" y="379589"/>
          <a:ext cx="605440"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6</xdr:col>
      <xdr:colOff>95557</xdr:colOff>
      <xdr:row>8</xdr:row>
      <xdr:rowOff>10554</xdr:rowOff>
    </xdr:from>
    <xdr:to>
      <xdr:col>9</xdr:col>
      <xdr:colOff>555556</xdr:colOff>
      <xdr:row>19</xdr:row>
      <xdr:rowOff>21327</xdr:rowOff>
    </xdr:to>
    <xdr:pic>
      <xdr:nvPicPr>
        <xdr:cNvPr id="4" name="Picture 3">
          <a:extLst>
            <a:ext uri="{FF2B5EF4-FFF2-40B4-BE49-F238E27FC236}">
              <a16:creationId xmlns:a16="http://schemas.microsoft.com/office/drawing/2014/main" id="{F33A86A4-81C7-4ECB-974F-E90E8663E3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963207" y="1648854"/>
          <a:ext cx="2317374" cy="1963398"/>
        </a:xfrm>
        <a:prstGeom prst="rect">
          <a:avLst/>
        </a:prstGeom>
      </xdr:spPr>
    </xdr:pic>
    <xdr:clientData/>
  </xdr:twoCellAnchor>
  <xdr:twoCellAnchor editAs="oneCell">
    <xdr:from>
      <xdr:col>6</xdr:col>
      <xdr:colOff>87231</xdr:colOff>
      <xdr:row>21</xdr:row>
      <xdr:rowOff>940</xdr:rowOff>
    </xdr:from>
    <xdr:to>
      <xdr:col>9</xdr:col>
      <xdr:colOff>542150</xdr:colOff>
      <xdr:row>35</xdr:row>
      <xdr:rowOff>55047</xdr:rowOff>
    </xdr:to>
    <xdr:pic>
      <xdr:nvPicPr>
        <xdr:cNvPr id="5" name="Picture 4">
          <a:extLst>
            <a:ext uri="{FF2B5EF4-FFF2-40B4-BE49-F238E27FC236}">
              <a16:creationId xmlns:a16="http://schemas.microsoft.com/office/drawing/2014/main" id="{6D42D4C9-AF3D-4031-B4AE-458AF0B0CCF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126206" y="3915715"/>
          <a:ext cx="2312294" cy="2492507"/>
        </a:xfrm>
        <a:prstGeom prst="rect">
          <a:avLst/>
        </a:prstGeom>
      </xdr:spPr>
    </xdr:pic>
    <xdr:clientData/>
  </xdr:twoCellAnchor>
  <xdr:twoCellAnchor editAs="oneCell">
    <xdr:from>
      <xdr:col>6</xdr:col>
      <xdr:colOff>78731</xdr:colOff>
      <xdr:row>55</xdr:row>
      <xdr:rowOff>0</xdr:rowOff>
    </xdr:from>
    <xdr:to>
      <xdr:col>9</xdr:col>
      <xdr:colOff>536698</xdr:colOff>
      <xdr:row>65</xdr:row>
      <xdr:rowOff>97921</xdr:rowOff>
    </xdr:to>
    <xdr:pic>
      <xdr:nvPicPr>
        <xdr:cNvPr id="6" name="Picture 5">
          <a:extLst>
            <a:ext uri="{FF2B5EF4-FFF2-40B4-BE49-F238E27FC236}">
              <a16:creationId xmlns:a16="http://schemas.microsoft.com/office/drawing/2014/main" id="{BD1758F3-EEA9-47D5-B748-DC9D41018B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7946381" y="9523482"/>
          <a:ext cx="2315342" cy="20791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600850</xdr:colOff>
      <xdr:row>21</xdr:row>
      <xdr:rowOff>10323</xdr:rowOff>
    </xdr:from>
    <xdr:to>
      <xdr:col>16</xdr:col>
      <xdr:colOff>408555</xdr:colOff>
      <xdr:row>33</xdr:row>
      <xdr:rowOff>18648</xdr:rowOff>
    </xdr:to>
    <xdr:pic>
      <xdr:nvPicPr>
        <xdr:cNvPr id="9" name="Picture 8">
          <a:extLst>
            <a:ext uri="{FF2B5EF4-FFF2-40B4-BE49-F238E27FC236}">
              <a16:creationId xmlns:a16="http://schemas.microsoft.com/office/drawing/2014/main" id="{F3460C1D-C676-2A46-A3C2-56C6721EC0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164075" y="3915573"/>
          <a:ext cx="2284205" cy="1980000"/>
        </a:xfrm>
        <a:prstGeom prst="rect">
          <a:avLst/>
        </a:prstGeom>
      </xdr:spPr>
    </xdr:pic>
    <xdr:clientData/>
  </xdr:twoCellAnchor>
  <xdr:twoCellAnchor editAs="oneCell">
    <xdr:from>
      <xdr:col>1</xdr:col>
      <xdr:colOff>0</xdr:colOff>
      <xdr:row>1</xdr:row>
      <xdr:rowOff>0</xdr:rowOff>
    </xdr:from>
    <xdr:to>
      <xdr:col>1</xdr:col>
      <xdr:colOff>860409</xdr:colOff>
      <xdr:row>2</xdr:row>
      <xdr:rowOff>76211</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71450"/>
          <a:ext cx="860409" cy="228611"/>
        </a:xfrm>
        <a:prstGeom prst="rect">
          <a:avLst/>
        </a:prstGeom>
      </xdr:spPr>
    </xdr:pic>
    <xdr:clientData/>
  </xdr:twoCellAnchor>
  <xdr:twoCellAnchor>
    <xdr:from>
      <xdr:col>4</xdr:col>
      <xdr:colOff>213632</xdr:colOff>
      <xdr:row>2</xdr:row>
      <xdr:rowOff>65264</xdr:rowOff>
    </xdr:from>
    <xdr:to>
      <xdr:col>4</xdr:col>
      <xdr:colOff>816714</xdr:colOff>
      <xdr:row>3</xdr:row>
      <xdr:rowOff>75719</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A00-000007000000}"/>
            </a:ext>
          </a:extLst>
        </xdr:cNvPr>
        <xdr:cNvSpPr txBox="1"/>
      </xdr:nvSpPr>
      <xdr:spPr>
        <a:xfrm>
          <a:off x="5728607" y="389114"/>
          <a:ext cx="603082" cy="1723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5</xdr:col>
      <xdr:colOff>291584</xdr:colOff>
      <xdr:row>21</xdr:row>
      <xdr:rowOff>8534</xdr:rowOff>
    </xdr:from>
    <xdr:to>
      <xdr:col>12</xdr:col>
      <xdr:colOff>395465</xdr:colOff>
      <xdr:row>33</xdr:row>
      <xdr:rowOff>16859</xdr:rowOff>
    </xdr:to>
    <xdr:pic>
      <xdr:nvPicPr>
        <xdr:cNvPr id="11" name="Picture 10">
          <a:extLst>
            <a:ext uri="{FF2B5EF4-FFF2-40B4-BE49-F238E27FC236}">
              <a16:creationId xmlns:a16="http://schemas.microsoft.com/office/drawing/2014/main" id="{F890C2C7-DF56-6D44-89F2-2BC7BB9CAC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635234" y="3913784"/>
          <a:ext cx="4323456" cy="1980000"/>
        </a:xfrm>
        <a:prstGeom prst="rect">
          <a:avLst/>
        </a:prstGeom>
      </xdr:spPr>
    </xdr:pic>
    <xdr:clientData/>
  </xdr:twoCellAnchor>
  <xdr:twoCellAnchor editAs="oneCell">
    <xdr:from>
      <xdr:col>5</xdr:col>
      <xdr:colOff>295275</xdr:colOff>
      <xdr:row>7</xdr:row>
      <xdr:rowOff>152400</xdr:rowOff>
    </xdr:from>
    <xdr:to>
      <xdr:col>16</xdr:col>
      <xdr:colOff>596840</xdr:colOff>
      <xdr:row>19</xdr:row>
      <xdr:rowOff>65475</xdr:rowOff>
    </xdr:to>
    <xdr:pic>
      <xdr:nvPicPr>
        <xdr:cNvPr id="4" name="Picture 3">
          <a:extLst>
            <a:ext uri="{FF2B5EF4-FFF2-40B4-BE49-F238E27FC236}">
              <a16:creationId xmlns:a16="http://schemas.microsoft.com/office/drawing/2014/main" id="{0159F734-403C-4376-A085-4091D26BC4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38925" y="1666875"/>
          <a:ext cx="6997640" cy="19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115260</xdr:colOff>
      <xdr:row>2</xdr:row>
      <xdr:rowOff>46501</xdr:rowOff>
    </xdr:from>
    <xdr:to>
      <xdr:col>4</xdr:col>
      <xdr:colOff>811489</xdr:colOff>
      <xdr:row>3</xdr:row>
      <xdr:rowOff>24847</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B00-000004000000}"/>
            </a:ext>
          </a:extLst>
        </xdr:cNvPr>
        <xdr:cNvSpPr txBox="1"/>
      </xdr:nvSpPr>
      <xdr:spPr>
        <a:xfrm>
          <a:off x="5935035" y="370351"/>
          <a:ext cx="696229" cy="14027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860409</xdr:colOff>
      <xdr:row>2</xdr:row>
      <xdr:rowOff>76211</xdr:rowOff>
    </xdr:to>
    <xdr:pic>
      <xdr:nvPicPr>
        <xdr:cNvPr id="6" name="Picture 5">
          <a:extLst>
            <a:ext uri="{FF2B5EF4-FFF2-40B4-BE49-F238E27FC236}">
              <a16:creationId xmlns:a16="http://schemas.microsoft.com/office/drawing/2014/main" id="{E0544784-4711-4AB5-89AC-7FDB0BD50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161925"/>
          <a:ext cx="860409" cy="238136"/>
        </a:xfrm>
        <a:prstGeom prst="rect">
          <a:avLst/>
        </a:prstGeom>
      </xdr:spPr>
    </xdr:pic>
    <xdr:clientData/>
  </xdr:twoCellAnchor>
</xdr:wsDr>
</file>

<file path=xl/theme/theme1.xml><?xml version="1.0" encoding="utf-8"?>
<a:theme xmlns:a="http://schemas.openxmlformats.org/drawingml/2006/main" name="VODAFONE">
  <a:themeElements>
    <a:clrScheme name="VODAFONE">
      <a:dk1>
        <a:sysClr val="windowText" lastClr="000000"/>
      </a:dk1>
      <a:lt1>
        <a:sysClr val="window" lastClr="FFFFFF"/>
      </a:lt1>
      <a:dk2>
        <a:srgbClr val="4A4D4E"/>
      </a:dk2>
      <a:lt2>
        <a:srgbClr val="F2F2F2"/>
      </a:lt2>
      <a:accent1>
        <a:srgbClr val="E60000"/>
      </a:accent1>
      <a:accent2>
        <a:srgbClr val="6F9F00"/>
      </a:accent2>
      <a:accent3>
        <a:srgbClr val="5E2750"/>
      </a:accent3>
      <a:accent4>
        <a:srgbClr val="007C92"/>
      </a:accent4>
      <a:accent5>
        <a:srgbClr val="EB9700"/>
      </a:accent5>
      <a:accent6>
        <a:srgbClr val="E60000"/>
      </a:accent6>
      <a:hlink>
        <a:srgbClr val="000000"/>
      </a:hlink>
      <a:folHlink>
        <a:srgbClr val="000000"/>
      </a:folHlink>
    </a:clrScheme>
    <a:fontScheme name="VODAFONE ESG">
      <a:majorFont>
        <a:latin typeface="Vodafone Rg"/>
        <a:ea typeface=""/>
        <a:cs typeface=""/>
      </a:majorFont>
      <a:minorFont>
        <a:latin typeface="Vodafone L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noFill/>
        </a:ln>
      </a:spPr>
      <a:bodyPr vertOverflow="clip" horzOverflow="clip" wrap="square" lIns="0" tIns="0" rIns="0" bIns="0" rtlCol="0" anchor="t"/>
      <a:lstStyle>
        <a:defPPr>
          <a:defRPr sz="950">
            <a:latin typeface="+mn-lt"/>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vodafone.com/fair-pay" TargetMode="External"/><Relationship Id="rId1" Type="http://schemas.openxmlformats.org/officeDocument/2006/relationships/hyperlink" Target="https://investors.vodafone.com/sites/vodafone-ir/files/vodafone/annual-report/vodafone-annual-report-2020.pdf" TargetMode="External"/><Relationship Id="rId4"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vodafone.com/covid19" TargetMode="External"/><Relationship Id="rId3" Type="http://schemas.openxmlformats.org/officeDocument/2006/relationships/hyperlink" Target="https://vodafone.com/sustainable-business/operating-responsibly/human-rights" TargetMode="External"/><Relationship Id="rId7" Type="http://schemas.openxmlformats.org/officeDocument/2006/relationships/hyperlink" Target="https://vodafone.com/sustainable-business/our-contribution-to-un-sdgs" TargetMode="External"/><Relationship Id="rId2" Type="http://schemas.openxmlformats.org/officeDocument/2006/relationships/hyperlink" Target="https://www.vodafone.com/about-vodafone/who-we-are/people-and-culture/code-of-conduct" TargetMode="External"/><Relationship Id="rId1" Type="http://schemas.openxmlformats.org/officeDocument/2006/relationships/hyperlink" Target="https://investors.vodafone.com/reports-information/results-reports-presentations" TargetMode="External"/><Relationship Id="rId6" Type="http://schemas.openxmlformats.org/officeDocument/2006/relationships/hyperlink" Target="https://vodafone.com/about-vodafone/who-we-are/people-and-culture/workplace-safety/our-approach-to-safety" TargetMode="External"/><Relationship Id="rId5" Type="http://schemas.openxmlformats.org/officeDocument/2006/relationships/hyperlink" Target="https://www.vodafone.com/sites/default/files/2021-05/modern-slavery-statement-2021-22.pdf" TargetMode="External"/><Relationship Id="rId10" Type="http://schemas.openxmlformats.org/officeDocument/2006/relationships/drawing" Target="../drawings/drawing16.xml"/><Relationship Id="rId4" Type="http://schemas.openxmlformats.org/officeDocument/2006/relationships/hyperlink" Target="https://vodafone.com/about-vodafone/how-we-operate/suppliers/becoming-a-supplier/supplier-ethics" TargetMode="External"/><Relationship Id="rId9"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3" Type="http://schemas.openxmlformats.org/officeDocument/2006/relationships/hyperlink" Target="https://investors.vodafone.com/our-purpose-and-esg-performance/governance/codes-and-compliance" TargetMode="External"/><Relationship Id="rId18" Type="http://schemas.openxmlformats.org/officeDocument/2006/relationships/hyperlink" Target="https://www.vodafone.com/content/dam/vodcom/files/vdf_files_2020/pdfs/Vodafone_Green_Bond_Report_2020.pdf" TargetMode="External"/><Relationship Id="rId26" Type="http://schemas.openxmlformats.org/officeDocument/2006/relationships/hyperlink" Target="https://www.vodafone.com/board" TargetMode="External"/><Relationship Id="rId21" Type="http://schemas.openxmlformats.org/officeDocument/2006/relationships/hyperlink" Target="https://vodafone.com/agm" TargetMode="External"/><Relationship Id="rId34" Type="http://schemas.openxmlformats.org/officeDocument/2006/relationships/hyperlink" Target="https://investors.vodafone.com/sasb" TargetMode="External"/><Relationship Id="rId7" Type="http://schemas.openxmlformats.org/officeDocument/2006/relationships/hyperlink" Target="https://investors.vodafone.com/" TargetMode="External"/><Relationship Id="rId12" Type="http://schemas.openxmlformats.org/officeDocument/2006/relationships/hyperlink" Target="https://www.vodafone.com/sites/default/files/2021-05/vodafone-external-anti-bribery-policy-gifts-hospitality_0.pdf" TargetMode="External"/><Relationship Id="rId17" Type="http://schemas.openxmlformats.org/officeDocument/2006/relationships/hyperlink" Target="https://investors.vodafone.com/sites/vodafone-ir/files/vodafone/debt-investors/green-bond-framework/green-bond-framework.pdf" TargetMode="External"/><Relationship Id="rId25" Type="http://schemas.openxmlformats.org/officeDocument/2006/relationships/hyperlink" Target="https://vodafone.com/uk-gender-pay-gap" TargetMode="External"/><Relationship Id="rId33" Type="http://schemas.openxmlformats.org/officeDocument/2006/relationships/hyperlink" Target="https://vodafone.com/ar2021" TargetMode="External"/><Relationship Id="rId2" Type="http://schemas.openxmlformats.org/officeDocument/2006/relationships/hyperlink" Target="https://www.vodafone.com/about-vodafone/who-we-are/people-and-culture/code-of-conduct" TargetMode="External"/><Relationship Id="rId16" Type="http://schemas.openxmlformats.org/officeDocument/2006/relationships/hyperlink" Target="https://www.vodafone.com/sites/default/files/2021-01/europeconnected_digital_for_green.pdf" TargetMode="External"/><Relationship Id="rId20" Type="http://schemas.openxmlformats.org/officeDocument/2006/relationships/hyperlink" Target="https://www.vodafone.com/privacy-centre" TargetMode="External"/><Relationship Id="rId29" Type="http://schemas.openxmlformats.org/officeDocument/2006/relationships/hyperlink" Target="https://www.vodafone.com/about-vodafone/who-we-are/people-and-culture/fair-pay-at-vodafone" TargetMode="External"/><Relationship Id="rId1" Type="http://schemas.openxmlformats.org/officeDocument/2006/relationships/hyperlink" Target="http://vodafone.com/ar2021" TargetMode="External"/><Relationship Id="rId6" Type="http://schemas.openxmlformats.org/officeDocument/2006/relationships/hyperlink" Target="https://vodafone.com/" TargetMode="External"/><Relationship Id="rId11" Type="http://schemas.openxmlformats.org/officeDocument/2006/relationships/hyperlink" Target="https://www.vodafone.com/sustainable-business/operating-responsibly/anti-bribery-and-corruption" TargetMode="External"/><Relationship Id="rId24" Type="http://schemas.openxmlformats.org/officeDocument/2006/relationships/hyperlink" Target="https://www.vodafone.com/sites/default/files/2021-04/global-policy-tax-risk-management-2021.pdf" TargetMode="External"/><Relationship Id="rId32" Type="http://schemas.openxmlformats.org/officeDocument/2006/relationships/hyperlink" Target="https://investors.vodafone.com/" TargetMode="External"/><Relationship Id="rId37" Type="http://schemas.openxmlformats.org/officeDocument/2006/relationships/drawing" Target="../drawings/drawing3.xml"/><Relationship Id="rId5" Type="http://schemas.openxmlformats.org/officeDocument/2006/relationships/hyperlink" Target="https://www.vodafone.com/about/suppliers/policies-and-requirements" TargetMode="External"/><Relationship Id="rId15" Type="http://schemas.openxmlformats.org/officeDocument/2006/relationships/hyperlink" Target="https://www.vodafone.com/about-vodafone/reporting-centre/sustainability-reporting" TargetMode="External"/><Relationship Id="rId23" Type="http://schemas.openxmlformats.org/officeDocument/2006/relationships/hyperlink" Target="https://www.vodafone.com/tax" TargetMode="External"/><Relationship Id="rId28" Type="http://schemas.openxmlformats.org/officeDocument/2006/relationships/hyperlink" Target="https://www.vodafone.com/sustainable-business/operating-responsibly/anti-bribery-and-corruption" TargetMode="External"/><Relationship Id="rId36" Type="http://schemas.openxmlformats.org/officeDocument/2006/relationships/printerSettings" Target="../printerSettings/printerSettings3.bin"/><Relationship Id="rId10" Type="http://schemas.openxmlformats.org/officeDocument/2006/relationships/hyperlink" Target="https://vodafone.sharepoint.com/sites/thomas.marriott/AppData/Local/Microsoft/Windows/INetCache/Content.Outlook/9EHGMG4U/vodafone.com/investors/group/governance/board-committees" TargetMode="External"/><Relationship Id="rId19" Type="http://schemas.openxmlformats.org/officeDocument/2006/relationships/hyperlink" Target="https://investors.vodafone.com/sites/vodafone-ir/files/vodafone/debt-investors/green-bond-framework/vodafone-group-plc-spo-final-version.pdf" TargetMode="External"/><Relationship Id="rId31" Type="http://schemas.openxmlformats.org/officeDocument/2006/relationships/hyperlink" Target="https://vodafone.com/" TargetMode="External"/><Relationship Id="rId4" Type="http://schemas.openxmlformats.org/officeDocument/2006/relationships/hyperlink" Target="https://vodafone.com/handling-law-enforcement-demands" TargetMode="External"/><Relationship Id="rId9" Type="http://schemas.openxmlformats.org/officeDocument/2006/relationships/hyperlink" Target="https://www.vodafone.com/exco" TargetMode="External"/><Relationship Id="rId14" Type="http://schemas.openxmlformats.org/officeDocument/2006/relationships/hyperlink" Target="https://www.vodafone.com/code-of-conduct" TargetMode="External"/><Relationship Id="rId22" Type="http://schemas.openxmlformats.org/officeDocument/2006/relationships/hyperlink" Target="http://investors.vodafone.com/tcfd" TargetMode="External"/><Relationship Id="rId27" Type="http://schemas.openxmlformats.org/officeDocument/2006/relationships/hyperlink" Target="https://vodafone.com/our-purpose" TargetMode="External"/><Relationship Id="rId30" Type="http://schemas.openxmlformats.org/officeDocument/2006/relationships/hyperlink" Target="https://vodafone.com/code-of-ethical-purchasing" TargetMode="External"/><Relationship Id="rId35" Type="http://schemas.openxmlformats.org/officeDocument/2006/relationships/hyperlink" Target="https://investors.vodafone.com/tcfd" TargetMode="External"/><Relationship Id="rId8" Type="http://schemas.openxmlformats.org/officeDocument/2006/relationships/hyperlink" Target="https://vodafone.com/modern-slavery-statement" TargetMode="External"/><Relationship Id="rId3" Type="http://schemas.openxmlformats.org/officeDocument/2006/relationships/hyperlink" Target="https://vodafone.com/human-rights-policy-statemen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D4"/>
  <sheetViews>
    <sheetView tabSelected="1" zoomScaleNormal="100" workbookViewId="0"/>
  </sheetViews>
  <sheetFormatPr defaultColWidth="9.28515625" defaultRowHeight="12.75"/>
  <cols>
    <col min="1" max="1" width="4.42578125" customWidth="1"/>
    <col min="4" max="4" width="15.28515625" customWidth="1"/>
    <col min="13" max="13" width="4.42578125" customWidth="1"/>
  </cols>
  <sheetData>
    <row r="1" spans="2:4" ht="13.15" customHeight="1"/>
    <row r="3" spans="2:4" ht="20.25">
      <c r="B3" s="269"/>
      <c r="C3" s="269"/>
      <c r="D3" s="269"/>
    </row>
    <row r="4" spans="2:4" ht="19.5">
      <c r="B4" s="266"/>
    </row>
  </sheetData>
  <sheetProtection algorithmName="SHA-512" hashValue="O3xk77mj21J5ANjO3Q48+e3cVPU8Dhx3f43oaAulQr1t4yYEZZZ5X3TJQXfKKNF8844b4KDk07f2qBSzRoaCSQ==" saltValue="3+D6vzeL312T9t67BC5fkQ==" spinCount="100000" sheet="1" objects="1" scenarios="1"/>
  <mergeCells count="1">
    <mergeCell ref="B3:D3"/>
  </mergeCells>
  <pageMargins left="0.7" right="0.7" top="0.75" bottom="0.75" header="0.3" footer="0.3"/>
  <pageSetup paperSize="9" orientation="portrait" horizontalDpi="1200" verticalDpi="1200" r:id="rId1"/>
  <headerFooter>
    <oddFooter>&amp;L&amp;1#&amp;"Calibri"&amp;7&amp;K000000C2 General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V34"/>
  <sheetViews>
    <sheetView zoomScaleNormal="100" workbookViewId="0"/>
  </sheetViews>
  <sheetFormatPr defaultColWidth="9.28515625" defaultRowHeight="12.75"/>
  <cols>
    <col min="1" max="1" width="4.42578125" customWidth="1"/>
    <col min="2" max="2" width="53.42578125" customWidth="1"/>
    <col min="3" max="6" width="12.42578125" customWidth="1"/>
    <col min="7" max="7" width="4.42578125" customWidth="1"/>
    <col min="20" max="20" width="41.7109375" customWidth="1"/>
    <col min="21" max="21" width="17.42578125" customWidth="1"/>
    <col min="22" max="22" width="15.5703125" customWidth="1"/>
  </cols>
  <sheetData>
    <row r="1" spans="2:22" ht="13.15" customHeight="1"/>
    <row r="2" spans="2:22">
      <c r="E2" s="4" t="s">
        <v>0</v>
      </c>
      <c r="F2" s="66"/>
    </row>
    <row r="3" spans="2:22">
      <c r="E3" s="3"/>
      <c r="F3" s="3"/>
    </row>
    <row r="5" spans="2:22" ht="20.25">
      <c r="B5" s="48" t="s">
        <v>286</v>
      </c>
      <c r="C5" s="285"/>
      <c r="D5" s="285"/>
      <c r="E5" s="285"/>
      <c r="F5" s="285"/>
      <c r="G5" s="285"/>
      <c r="H5" s="285"/>
      <c r="I5" s="285"/>
      <c r="J5" s="285"/>
      <c r="K5" s="285"/>
    </row>
    <row r="6" spans="2:22">
      <c r="B6" s="67"/>
      <c r="C6" s="61"/>
      <c r="D6" s="61"/>
      <c r="E6" s="61"/>
      <c r="F6" s="61"/>
      <c r="G6" s="61"/>
      <c r="H6" s="61"/>
      <c r="I6" s="61"/>
      <c r="J6" s="61"/>
      <c r="K6" s="61"/>
    </row>
    <row r="7" spans="2:22" ht="35.25" customHeight="1">
      <c r="B7" s="280" t="s">
        <v>236</v>
      </c>
      <c r="C7" s="280"/>
      <c r="D7" s="280"/>
      <c r="E7" s="280"/>
      <c r="F7" s="61"/>
      <c r="G7" s="61"/>
      <c r="H7" s="61"/>
      <c r="I7" s="61"/>
      <c r="J7" s="61"/>
    </row>
    <row r="8" spans="2:22">
      <c r="C8" s="21"/>
      <c r="D8" s="20"/>
      <c r="E8" s="20"/>
      <c r="F8" s="20"/>
    </row>
    <row r="9" spans="2:22">
      <c r="B9" s="26" t="s">
        <v>29</v>
      </c>
      <c r="C9" s="12">
        <v>2021</v>
      </c>
      <c r="D9" s="13">
        <v>2020</v>
      </c>
      <c r="E9" s="13">
        <v>2019</v>
      </c>
      <c r="F9" s="20"/>
      <c r="T9" s="198"/>
      <c r="U9" s="199"/>
      <c r="V9" s="199"/>
    </row>
    <row r="10" spans="2:22">
      <c r="B10" s="10" t="s">
        <v>287</v>
      </c>
      <c r="C10" s="138">
        <v>0.45</v>
      </c>
      <c r="D10" s="141">
        <v>0.42</v>
      </c>
      <c r="E10" s="141">
        <v>0.42</v>
      </c>
      <c r="F10" s="20"/>
      <c r="T10" s="96"/>
      <c r="U10" s="200"/>
      <c r="V10" s="201"/>
    </row>
    <row r="11" spans="2:22">
      <c r="B11" s="10" t="s">
        <v>288</v>
      </c>
      <c r="C11" s="138">
        <v>0.28999999999999998</v>
      </c>
      <c r="D11" s="141">
        <v>0.28999999999999998</v>
      </c>
      <c r="E11" s="141">
        <v>0.31</v>
      </c>
      <c r="F11" s="20"/>
      <c r="T11" s="96"/>
      <c r="U11" s="200"/>
      <c r="V11" s="201"/>
    </row>
    <row r="12" spans="2:22" ht="14.25">
      <c r="B12" s="10" t="s">
        <v>289</v>
      </c>
      <c r="C12" s="138">
        <v>0.3</v>
      </c>
      <c r="D12" s="141">
        <v>0.28999999999999998</v>
      </c>
      <c r="E12" s="141">
        <v>0.28000000000000003</v>
      </c>
      <c r="F12" s="20"/>
      <c r="T12" s="96"/>
      <c r="U12" s="200"/>
      <c r="V12" s="201"/>
    </row>
    <row r="13" spans="2:22" ht="14.25">
      <c r="B13" s="10" t="s">
        <v>290</v>
      </c>
      <c r="C13" s="138">
        <v>0.32</v>
      </c>
      <c r="D13" s="141">
        <v>0.31</v>
      </c>
      <c r="E13" s="141">
        <v>0.31</v>
      </c>
      <c r="F13" s="20"/>
      <c r="T13" s="96"/>
      <c r="U13" s="200"/>
      <c r="V13" s="201"/>
    </row>
    <row r="14" spans="2:22">
      <c r="B14" s="10" t="s">
        <v>291</v>
      </c>
      <c r="C14" s="138">
        <v>0.43</v>
      </c>
      <c r="D14" s="141">
        <v>0.38</v>
      </c>
      <c r="E14" s="141">
        <v>0.39</v>
      </c>
      <c r="F14" s="20"/>
      <c r="T14" s="96"/>
      <c r="U14" s="200"/>
      <c r="V14" s="201"/>
    </row>
    <row r="15" spans="2:22" ht="13.5" thickBot="1">
      <c r="B15" s="9" t="s">
        <v>292</v>
      </c>
      <c r="C15" s="162">
        <v>0.4</v>
      </c>
      <c r="D15" s="148">
        <v>0.39</v>
      </c>
      <c r="E15" s="148">
        <v>0.4</v>
      </c>
      <c r="F15" s="20"/>
      <c r="T15" s="197"/>
      <c r="U15" s="202"/>
      <c r="V15" s="203"/>
    </row>
    <row r="16" spans="2:22" ht="18.75">
      <c r="B16" s="230" t="s">
        <v>293</v>
      </c>
      <c r="C16" s="17"/>
      <c r="D16" s="17"/>
      <c r="E16" s="17"/>
      <c r="F16" s="17"/>
    </row>
    <row r="17" spans="2:6">
      <c r="B17" s="23" t="s">
        <v>294</v>
      </c>
      <c r="C17" s="17"/>
      <c r="D17" s="17"/>
      <c r="E17" s="17"/>
      <c r="F17" s="17"/>
    </row>
    <row r="18" spans="2:6">
      <c r="B18" s="18"/>
      <c r="C18" s="17"/>
      <c r="D18" s="17"/>
      <c r="E18" s="17"/>
      <c r="F18" s="17"/>
    </row>
    <row r="19" spans="2:6">
      <c r="B19" s="26" t="s">
        <v>295</v>
      </c>
      <c r="C19" s="12">
        <v>2021</v>
      </c>
      <c r="D19" s="13">
        <v>2020</v>
      </c>
      <c r="E19" s="13">
        <v>2019</v>
      </c>
    </row>
    <row r="20" spans="2:6">
      <c r="B20" s="10" t="s">
        <v>296</v>
      </c>
      <c r="C20" s="138" t="s">
        <v>297</v>
      </c>
      <c r="D20" s="149" t="s">
        <v>297</v>
      </c>
      <c r="E20" s="141" t="s">
        <v>297</v>
      </c>
    </row>
    <row r="21" spans="2:6">
      <c r="B21" s="10" t="s">
        <v>298</v>
      </c>
      <c r="C21" s="138" t="s">
        <v>299</v>
      </c>
      <c r="D21" s="149" t="s">
        <v>300</v>
      </c>
      <c r="E21" s="141" t="s">
        <v>300</v>
      </c>
    </row>
    <row r="22" spans="2:6">
      <c r="B22" s="10" t="s">
        <v>301</v>
      </c>
      <c r="C22" s="138" t="s">
        <v>300</v>
      </c>
      <c r="D22" s="149" t="s">
        <v>299</v>
      </c>
      <c r="E22" s="141" t="s">
        <v>299</v>
      </c>
    </row>
    <row r="23" spans="2:6" ht="13.5" thickBot="1">
      <c r="B23" s="9" t="s">
        <v>302</v>
      </c>
      <c r="C23" s="168" t="s">
        <v>303</v>
      </c>
      <c r="D23" s="150" t="s">
        <v>304</v>
      </c>
      <c r="E23" s="150" t="s">
        <v>305</v>
      </c>
    </row>
    <row r="25" spans="2:6" ht="13.15" customHeight="1">
      <c r="B25" s="26" t="s">
        <v>32</v>
      </c>
      <c r="C25" s="12">
        <v>2021</v>
      </c>
      <c r="D25" s="13">
        <v>2020</v>
      </c>
      <c r="E25" s="13">
        <v>2019</v>
      </c>
    </row>
    <row r="26" spans="2:6">
      <c r="B26" s="10" t="s">
        <v>306</v>
      </c>
      <c r="C26" s="138">
        <v>0.23</v>
      </c>
      <c r="D26" s="141">
        <v>0.24</v>
      </c>
      <c r="E26" s="141">
        <v>0.25</v>
      </c>
    </row>
    <row r="27" spans="2:6">
      <c r="B27" s="10" t="s">
        <v>307</v>
      </c>
      <c r="C27" s="138">
        <v>0.63</v>
      </c>
      <c r="D27" s="141">
        <v>0.63</v>
      </c>
      <c r="E27" s="141">
        <v>0.63</v>
      </c>
    </row>
    <row r="28" spans="2:6" ht="13.5" thickBot="1">
      <c r="B28" s="9" t="s">
        <v>308</v>
      </c>
      <c r="C28" s="162">
        <v>0.15</v>
      </c>
      <c r="D28" s="151">
        <v>0.13</v>
      </c>
      <c r="E28" s="148">
        <v>0.12</v>
      </c>
    </row>
    <row r="30" spans="2:6" ht="13.15" customHeight="1">
      <c r="B30" s="26" t="s">
        <v>309</v>
      </c>
      <c r="C30" s="12">
        <v>2021</v>
      </c>
      <c r="D30" s="13">
        <v>2020</v>
      </c>
      <c r="E30" s="13">
        <v>2019</v>
      </c>
    </row>
    <row r="31" spans="2:6">
      <c r="B31" s="10" t="s">
        <v>310</v>
      </c>
      <c r="C31" s="131">
        <v>40</v>
      </c>
      <c r="D31" s="149">
        <v>14</v>
      </c>
      <c r="E31" s="149" t="s">
        <v>79</v>
      </c>
    </row>
    <row r="32" spans="2:6">
      <c r="B32" s="10" t="s">
        <v>311</v>
      </c>
      <c r="C32" s="131">
        <v>23</v>
      </c>
      <c r="D32" s="149">
        <v>13</v>
      </c>
      <c r="E32" s="149" t="s">
        <v>79</v>
      </c>
    </row>
    <row r="33" spans="2:5" ht="13.5" thickBot="1">
      <c r="B33" s="9" t="s">
        <v>312</v>
      </c>
      <c r="C33" s="169">
        <v>30</v>
      </c>
      <c r="D33" s="152">
        <v>14</v>
      </c>
      <c r="E33" s="153" t="s">
        <v>79</v>
      </c>
    </row>
    <row r="34" spans="2:5" ht="30" customHeight="1">
      <c r="B34" s="279" t="s">
        <v>313</v>
      </c>
      <c r="C34" s="279"/>
      <c r="D34" s="279"/>
      <c r="E34" s="279"/>
    </row>
  </sheetData>
  <sheetProtection algorithmName="SHA-512" hashValue="LInpaR8flNsWgpf87UhDN4+535fW0o++Q3WlhSVZO6sbyOGs/803rOMdL8/xX77IVOs4G7B14QCSAgkeJgHNrw==" saltValue="xWapvn3P1y0im29a/E9D4A==" spinCount="100000" sheet="1" objects="1" scenarios="1"/>
  <mergeCells count="3">
    <mergeCell ref="C5:K5"/>
    <mergeCell ref="B7:E7"/>
    <mergeCell ref="B34:E34"/>
  </mergeCells>
  <pageMargins left="0.7" right="0.7" top="0.75" bottom="0.75" header="0.3" footer="0.3"/>
  <pageSetup paperSize="9" scale="49" fitToHeight="0" orientation="landscape" horizontalDpi="1200" verticalDpi="1200" r:id="rId1"/>
  <headerFooter>
    <oddFooter>&amp;L&amp;1#&amp;"Calibri"&amp;7&amp;K000000C2 General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M85"/>
  <sheetViews>
    <sheetView zoomScaleNormal="100" workbookViewId="0"/>
  </sheetViews>
  <sheetFormatPr defaultColWidth="9.28515625" defaultRowHeight="12.75"/>
  <cols>
    <col min="1" max="1" width="4.42578125" customWidth="1"/>
    <col min="2" max="2" width="58" customWidth="1"/>
    <col min="3" max="5" width="12.42578125" customWidth="1"/>
    <col min="6" max="6" width="4.42578125" customWidth="1"/>
    <col min="7" max="9" width="12.42578125" customWidth="1"/>
    <col min="10" max="10" width="4.42578125" customWidth="1"/>
    <col min="11" max="13" width="12.42578125" customWidth="1"/>
  </cols>
  <sheetData>
    <row r="1" spans="2:13" ht="13.15" customHeight="1"/>
    <row r="2" spans="2:13">
      <c r="E2" s="4" t="s">
        <v>0</v>
      </c>
      <c r="F2" s="66"/>
    </row>
    <row r="5" spans="2:13" ht="20.25">
      <c r="B5" s="48" t="s">
        <v>314</v>
      </c>
      <c r="C5" s="288"/>
      <c r="D5" s="288"/>
      <c r="E5" s="288"/>
      <c r="F5" s="288"/>
      <c r="G5" s="288"/>
      <c r="H5" s="288"/>
      <c r="I5" s="288"/>
      <c r="J5" s="288"/>
      <c r="K5" s="288"/>
      <c r="L5" s="288"/>
      <c r="M5" s="288"/>
    </row>
    <row r="6" spans="2:13">
      <c r="B6" s="285"/>
      <c r="C6" s="285"/>
      <c r="D6" s="285"/>
      <c r="E6" s="285"/>
      <c r="F6" s="61"/>
      <c r="G6" s="61"/>
      <c r="H6" s="61"/>
      <c r="I6" s="61"/>
      <c r="J6" s="61"/>
      <c r="K6" s="61"/>
      <c r="L6" s="61"/>
      <c r="M6" s="61"/>
    </row>
    <row r="7" spans="2:13" ht="69.75" customHeight="1">
      <c r="B7" s="280" t="s">
        <v>315</v>
      </c>
      <c r="C7" s="280"/>
      <c r="D7" s="280"/>
      <c r="E7" s="280"/>
    </row>
    <row r="8" spans="2:13">
      <c r="C8" s="21"/>
      <c r="D8" s="20"/>
      <c r="E8" s="20"/>
    </row>
    <row r="9" spans="2:13">
      <c r="B9" s="26" t="s">
        <v>316</v>
      </c>
      <c r="C9" s="12">
        <v>2021</v>
      </c>
      <c r="D9" s="13">
        <v>2020</v>
      </c>
      <c r="E9" s="13">
        <v>2019</v>
      </c>
    </row>
    <row r="10" spans="2:13">
      <c r="B10" s="44" t="s">
        <v>317</v>
      </c>
      <c r="C10" s="131"/>
      <c r="D10" s="11"/>
      <c r="E10" s="11"/>
    </row>
    <row r="11" spans="2:13">
      <c r="B11" s="10" t="s">
        <v>318</v>
      </c>
      <c r="C11" s="134">
        <v>7</v>
      </c>
      <c r="D11" s="45">
        <v>33</v>
      </c>
      <c r="E11" s="105" t="s">
        <v>79</v>
      </c>
    </row>
    <row r="12" spans="2:13">
      <c r="B12" s="10" t="s">
        <v>319</v>
      </c>
      <c r="C12" s="134">
        <v>24</v>
      </c>
      <c r="D12" s="45">
        <v>21</v>
      </c>
      <c r="E12" s="105" t="s">
        <v>79</v>
      </c>
    </row>
    <row r="13" spans="2:13">
      <c r="B13" s="44" t="s">
        <v>36</v>
      </c>
      <c r="C13" s="134"/>
      <c r="D13" s="45"/>
      <c r="E13" s="45"/>
    </row>
    <row r="14" spans="2:13" ht="14.25">
      <c r="B14" s="10" t="s">
        <v>320</v>
      </c>
      <c r="C14" s="134">
        <v>7</v>
      </c>
      <c r="D14" s="45">
        <v>33</v>
      </c>
      <c r="E14" s="45">
        <v>64</v>
      </c>
    </row>
    <row r="15" spans="2:13" ht="14.25">
      <c r="B15" s="10" t="s">
        <v>321</v>
      </c>
      <c r="C15" s="129">
        <v>0.06</v>
      </c>
      <c r="D15" s="46">
        <v>0.35</v>
      </c>
      <c r="E15" s="46">
        <v>0.62</v>
      </c>
    </row>
    <row r="16" spans="2:13">
      <c r="B16" s="44" t="s">
        <v>322</v>
      </c>
      <c r="C16" s="131"/>
      <c r="D16" s="11"/>
      <c r="E16" s="11"/>
    </row>
    <row r="17" spans="2:5">
      <c r="B17" s="10" t="s">
        <v>323</v>
      </c>
      <c r="C17" s="134">
        <v>0</v>
      </c>
      <c r="D17" s="45">
        <v>0</v>
      </c>
      <c r="E17" s="45">
        <v>0</v>
      </c>
    </row>
    <row r="18" spans="2:5">
      <c r="B18" s="10" t="s">
        <v>324</v>
      </c>
      <c r="C18" s="134">
        <v>0</v>
      </c>
      <c r="D18" s="45">
        <v>1</v>
      </c>
      <c r="E18" s="45">
        <v>2</v>
      </c>
    </row>
    <row r="19" spans="2:5">
      <c r="B19" s="10" t="s">
        <v>325</v>
      </c>
      <c r="C19" s="134">
        <v>1</v>
      </c>
      <c r="D19" s="45">
        <v>2</v>
      </c>
      <c r="E19" s="45">
        <v>0</v>
      </c>
    </row>
    <row r="20" spans="2:5">
      <c r="B20" s="44" t="s">
        <v>326</v>
      </c>
      <c r="C20" s="131"/>
      <c r="D20" s="11"/>
      <c r="E20" s="11"/>
    </row>
    <row r="21" spans="2:5" ht="13.5" thickBot="1">
      <c r="B21" s="9" t="s">
        <v>327</v>
      </c>
      <c r="C21" s="170">
        <v>6.6E-3</v>
      </c>
      <c r="D21" s="154">
        <v>3.2000000000000001E-2</v>
      </c>
      <c r="E21" s="154" t="s">
        <v>79</v>
      </c>
    </row>
    <row r="22" spans="2:5">
      <c r="B22" s="289" t="s">
        <v>328</v>
      </c>
      <c r="C22" s="289"/>
      <c r="D22" s="289"/>
      <c r="E22" s="289"/>
    </row>
    <row r="23" spans="2:5">
      <c r="B23" s="18"/>
      <c r="C23" s="17"/>
      <c r="D23" s="17"/>
      <c r="E23" s="17"/>
    </row>
    <row r="24" spans="2:5" ht="27.75">
      <c r="B24" s="26" t="s">
        <v>39</v>
      </c>
      <c r="C24" s="47" t="s">
        <v>329</v>
      </c>
      <c r="D24" s="12" t="s">
        <v>330</v>
      </c>
      <c r="E24" s="47" t="s">
        <v>282</v>
      </c>
    </row>
    <row r="25" spans="2:5">
      <c r="B25" s="10" t="s">
        <v>200</v>
      </c>
      <c r="C25" s="134" t="s">
        <v>201</v>
      </c>
      <c r="D25" s="134" t="s">
        <v>201</v>
      </c>
      <c r="E25" s="140">
        <f>Headcount!C32</f>
        <v>0.01</v>
      </c>
    </row>
    <row r="26" spans="2:5">
      <c r="B26" s="10" t="s">
        <v>255</v>
      </c>
      <c r="C26" s="131"/>
      <c r="D26" s="131" t="s">
        <v>201</v>
      </c>
      <c r="E26" s="140">
        <f>Headcount!C34</f>
        <v>0.02</v>
      </c>
    </row>
    <row r="27" spans="2:5">
      <c r="B27" s="10" t="s">
        <v>256</v>
      </c>
      <c r="C27" s="134" t="s">
        <v>201</v>
      </c>
      <c r="D27" s="134" t="s">
        <v>201</v>
      </c>
      <c r="E27" s="140">
        <f>Headcount!C35</f>
        <v>0.15</v>
      </c>
    </row>
    <row r="28" spans="2:5">
      <c r="B28" s="10" t="s">
        <v>203</v>
      </c>
      <c r="C28" s="134" t="s">
        <v>201</v>
      </c>
      <c r="D28" s="134" t="s">
        <v>201</v>
      </c>
      <c r="E28" s="140">
        <f>Headcount!C38</f>
        <v>0.02</v>
      </c>
    </row>
    <row r="29" spans="2:5">
      <c r="B29" s="10" t="s">
        <v>204</v>
      </c>
      <c r="C29" s="134" t="s">
        <v>201</v>
      </c>
      <c r="D29" s="134" t="s">
        <v>201</v>
      </c>
      <c r="E29" s="140">
        <f>Headcount!C41</f>
        <v>0.01</v>
      </c>
    </row>
    <row r="30" spans="2:5" ht="14.25">
      <c r="B30" s="10" t="s">
        <v>331</v>
      </c>
      <c r="C30" s="134" t="s">
        <v>201</v>
      </c>
      <c r="D30" s="131"/>
      <c r="E30" s="140">
        <f>Headcount!C42</f>
        <v>0.05</v>
      </c>
    </row>
    <row r="31" spans="2:5">
      <c r="B31" s="10" t="s">
        <v>263</v>
      </c>
      <c r="C31" s="134"/>
      <c r="D31" s="134" t="s">
        <v>201</v>
      </c>
      <c r="E31" s="140">
        <f>Headcount!C45</f>
        <v>0.01</v>
      </c>
    </row>
    <row r="32" spans="2:5">
      <c r="B32" s="10" t="s">
        <v>264</v>
      </c>
      <c r="C32" s="134"/>
      <c r="D32" s="134" t="s">
        <v>201</v>
      </c>
      <c r="E32" s="140">
        <f>Headcount!C46</f>
        <v>7.0000000000000007E-2</v>
      </c>
    </row>
    <row r="33" spans="2:13">
      <c r="B33" s="10" t="s">
        <v>265</v>
      </c>
      <c r="C33" s="129"/>
      <c r="D33" s="134" t="s">
        <v>201</v>
      </c>
      <c r="E33" s="140">
        <f>Headcount!C47</f>
        <v>0.06</v>
      </c>
    </row>
    <row r="34" spans="2:13">
      <c r="B34" s="10" t="s">
        <v>205</v>
      </c>
      <c r="C34" s="134"/>
      <c r="D34" s="134" t="s">
        <v>201</v>
      </c>
      <c r="E34" s="140">
        <f>Headcount!C48</f>
        <v>0.04</v>
      </c>
    </row>
    <row r="35" spans="2:13" ht="13.5" thickBot="1">
      <c r="B35" s="10" t="s">
        <v>207</v>
      </c>
      <c r="C35" s="134" t="s">
        <v>201</v>
      </c>
      <c r="D35" s="134" t="s">
        <v>201</v>
      </c>
      <c r="E35" s="140">
        <f>Headcount!C51</f>
        <v>0.1</v>
      </c>
    </row>
    <row r="36" spans="2:13" ht="41.45" customHeight="1">
      <c r="B36" s="289" t="s">
        <v>332</v>
      </c>
      <c r="C36" s="289"/>
      <c r="D36" s="289"/>
      <c r="E36" s="289"/>
    </row>
    <row r="37" spans="2:13" ht="31.9" customHeight="1">
      <c r="B37" s="290" t="s">
        <v>333</v>
      </c>
      <c r="C37" s="290"/>
      <c r="D37" s="290"/>
      <c r="E37" s="290"/>
    </row>
    <row r="38" spans="2:13" ht="13.9" customHeight="1">
      <c r="B38" s="68" t="s">
        <v>334</v>
      </c>
      <c r="C38" s="68"/>
      <c r="D38" s="68"/>
      <c r="E38" s="68"/>
    </row>
    <row r="39" spans="2:13">
      <c r="B39" s="18"/>
      <c r="C39" s="17"/>
      <c r="D39" s="17"/>
      <c r="E39" s="17"/>
    </row>
    <row r="40" spans="2:13">
      <c r="C40" s="286" t="s">
        <v>335</v>
      </c>
      <c r="D40" s="286"/>
      <c r="E40" s="286"/>
      <c r="G40" s="286" t="s">
        <v>319</v>
      </c>
      <c r="H40" s="286"/>
      <c r="I40" s="286"/>
      <c r="K40" s="286" t="s">
        <v>336</v>
      </c>
      <c r="L40" s="286"/>
      <c r="M40" s="286"/>
    </row>
    <row r="41" spans="2:13">
      <c r="B41" s="26" t="s">
        <v>337</v>
      </c>
      <c r="C41" s="12">
        <v>2021</v>
      </c>
      <c r="D41" s="13">
        <v>2020</v>
      </c>
      <c r="E41" s="13">
        <v>2019</v>
      </c>
      <c r="G41" s="12">
        <v>2021</v>
      </c>
      <c r="H41" s="13">
        <v>2020</v>
      </c>
      <c r="I41" s="13">
        <v>2019</v>
      </c>
      <c r="K41" s="12">
        <v>2021</v>
      </c>
      <c r="L41" s="13">
        <v>2020</v>
      </c>
      <c r="M41" s="13">
        <v>2019</v>
      </c>
    </row>
    <row r="42" spans="2:13">
      <c r="B42" s="10" t="s">
        <v>202</v>
      </c>
      <c r="C42" s="134">
        <v>5</v>
      </c>
      <c r="D42" s="45">
        <v>12</v>
      </c>
      <c r="E42" s="45" t="s">
        <v>79</v>
      </c>
      <c r="F42" s="57"/>
      <c r="G42" s="134">
        <v>3</v>
      </c>
      <c r="H42" s="45">
        <v>0</v>
      </c>
      <c r="I42" s="45" t="s">
        <v>79</v>
      </c>
      <c r="J42" s="57"/>
      <c r="K42" s="134">
        <v>0</v>
      </c>
      <c r="L42" s="45">
        <v>0</v>
      </c>
      <c r="M42" s="45" t="s">
        <v>79</v>
      </c>
    </row>
    <row r="43" spans="2:13">
      <c r="B43" s="10" t="s">
        <v>338</v>
      </c>
      <c r="C43" s="134">
        <v>0</v>
      </c>
      <c r="D43" s="45">
        <v>8</v>
      </c>
      <c r="E43" s="45" t="s">
        <v>79</v>
      </c>
      <c r="F43" s="57"/>
      <c r="G43" s="134">
        <v>2</v>
      </c>
      <c r="H43" s="45">
        <v>2</v>
      </c>
      <c r="I43" s="45" t="s">
        <v>79</v>
      </c>
      <c r="J43" s="57"/>
      <c r="K43" s="134">
        <v>0</v>
      </c>
      <c r="L43" s="45">
        <v>1</v>
      </c>
      <c r="M43" s="45" t="s">
        <v>79</v>
      </c>
    </row>
    <row r="44" spans="2:13">
      <c r="B44" s="10" t="s">
        <v>260</v>
      </c>
      <c r="C44" s="134">
        <v>0</v>
      </c>
      <c r="D44" s="45">
        <v>5</v>
      </c>
      <c r="E44" s="45" t="s">
        <v>79</v>
      </c>
      <c r="F44" s="57"/>
      <c r="G44" s="134">
        <v>0</v>
      </c>
      <c r="H44" s="45">
        <v>0</v>
      </c>
      <c r="I44" s="45" t="s">
        <v>79</v>
      </c>
      <c r="J44" s="57"/>
      <c r="K44" s="134">
        <v>0</v>
      </c>
      <c r="L44" s="45">
        <v>0</v>
      </c>
      <c r="M44" s="45" t="s">
        <v>79</v>
      </c>
    </row>
    <row r="45" spans="2:13">
      <c r="B45" s="10" t="s">
        <v>205</v>
      </c>
      <c r="C45" s="134">
        <v>0</v>
      </c>
      <c r="D45" s="45">
        <v>1</v>
      </c>
      <c r="E45" s="45" t="s">
        <v>79</v>
      </c>
      <c r="F45" s="57"/>
      <c r="G45" s="134">
        <v>3</v>
      </c>
      <c r="H45" s="45">
        <v>2</v>
      </c>
      <c r="I45" s="45" t="s">
        <v>79</v>
      </c>
      <c r="J45" s="57"/>
      <c r="K45" s="134">
        <v>0</v>
      </c>
      <c r="L45" s="45">
        <v>0</v>
      </c>
      <c r="M45" s="45" t="s">
        <v>79</v>
      </c>
    </row>
    <row r="46" spans="2:13">
      <c r="B46" s="10" t="s">
        <v>339</v>
      </c>
      <c r="C46" s="134">
        <v>2</v>
      </c>
      <c r="D46" s="45">
        <v>5</v>
      </c>
      <c r="E46" s="45" t="s">
        <v>79</v>
      </c>
      <c r="F46" s="57"/>
      <c r="G46" s="134">
        <v>4</v>
      </c>
      <c r="H46" s="45">
        <v>3</v>
      </c>
      <c r="I46" s="45" t="s">
        <v>79</v>
      </c>
      <c r="J46" s="57"/>
      <c r="K46" s="134">
        <v>0</v>
      </c>
      <c r="L46" s="45">
        <v>0</v>
      </c>
      <c r="M46" s="45" t="s">
        <v>79</v>
      </c>
    </row>
    <row r="47" spans="2:13">
      <c r="B47" s="10" t="s">
        <v>340</v>
      </c>
      <c r="C47" s="134">
        <v>0</v>
      </c>
      <c r="D47" s="45">
        <v>0</v>
      </c>
      <c r="E47" s="45" t="s">
        <v>79</v>
      </c>
      <c r="F47" s="57"/>
      <c r="G47" s="134">
        <v>3</v>
      </c>
      <c r="H47" s="45">
        <v>5</v>
      </c>
      <c r="I47" s="45" t="s">
        <v>79</v>
      </c>
      <c r="J47" s="57"/>
      <c r="K47" s="134">
        <v>0</v>
      </c>
      <c r="L47" s="45">
        <v>0</v>
      </c>
      <c r="M47" s="45" t="s">
        <v>79</v>
      </c>
    </row>
    <row r="48" spans="2:13">
      <c r="B48" s="10" t="s">
        <v>341</v>
      </c>
      <c r="C48" s="134">
        <v>0</v>
      </c>
      <c r="D48" s="45">
        <v>2</v>
      </c>
      <c r="E48" s="45" t="s">
        <v>79</v>
      </c>
      <c r="F48" s="57"/>
      <c r="G48" s="134">
        <v>9</v>
      </c>
      <c r="H48" s="45">
        <v>6</v>
      </c>
      <c r="I48" s="45" t="s">
        <v>79</v>
      </c>
      <c r="J48" s="57"/>
      <c r="K48" s="134">
        <v>0</v>
      </c>
      <c r="L48" s="45">
        <v>0</v>
      </c>
      <c r="M48" s="45" t="s">
        <v>79</v>
      </c>
    </row>
    <row r="49" spans="2:13">
      <c r="B49" s="10" t="s">
        <v>342</v>
      </c>
      <c r="C49" s="134">
        <v>0</v>
      </c>
      <c r="D49" s="45">
        <v>0</v>
      </c>
      <c r="E49" s="45" t="s">
        <v>79</v>
      </c>
      <c r="F49" s="57"/>
      <c r="G49" s="134">
        <v>0</v>
      </c>
      <c r="H49" s="45">
        <v>3</v>
      </c>
      <c r="I49" s="45" t="s">
        <v>79</v>
      </c>
      <c r="J49" s="57"/>
      <c r="K49" s="134">
        <v>0</v>
      </c>
      <c r="L49" s="45">
        <v>1</v>
      </c>
      <c r="M49" s="45" t="s">
        <v>79</v>
      </c>
    </row>
    <row r="50" spans="2:13" ht="13.5" thickBot="1">
      <c r="B50" s="128" t="s">
        <v>343</v>
      </c>
      <c r="C50" s="159">
        <f>SUM(C42:C49)</f>
        <v>7</v>
      </c>
      <c r="D50" s="133">
        <f>SUM(D42:D49)</f>
        <v>33</v>
      </c>
      <c r="E50" s="133" t="s">
        <v>79</v>
      </c>
      <c r="F50" s="57"/>
      <c r="G50" s="159">
        <f>SUM(G42:G49)</f>
        <v>24</v>
      </c>
      <c r="H50" s="133">
        <f>SUM(H42:H49)</f>
        <v>21</v>
      </c>
      <c r="I50" s="133" t="s">
        <v>79</v>
      </c>
      <c r="J50" s="57"/>
      <c r="K50" s="159">
        <f>SUM(K42:K49)</f>
        <v>0</v>
      </c>
      <c r="L50" s="133">
        <f>SUM(L42:L49)</f>
        <v>2</v>
      </c>
      <c r="M50" s="133" t="s">
        <v>79</v>
      </c>
    </row>
    <row r="51" spans="2:13">
      <c r="B51" s="18"/>
      <c r="C51" s="58"/>
      <c r="D51" s="58"/>
      <c r="E51" s="58"/>
      <c r="F51" s="57"/>
      <c r="G51" s="58"/>
      <c r="H51" s="58"/>
      <c r="I51" s="58"/>
      <c r="J51" s="57"/>
      <c r="K51" s="58"/>
      <c r="L51" s="58"/>
      <c r="M51" s="58"/>
    </row>
    <row r="52" spans="2:13">
      <c r="B52" s="18"/>
      <c r="C52" s="287" t="s">
        <v>335</v>
      </c>
      <c r="D52" s="287"/>
      <c r="E52" s="287"/>
      <c r="F52" s="57"/>
      <c r="G52" s="287" t="s">
        <v>319</v>
      </c>
      <c r="H52" s="287"/>
      <c r="I52" s="287"/>
      <c r="J52" s="57"/>
      <c r="K52" s="287" t="s">
        <v>336</v>
      </c>
      <c r="L52" s="287"/>
      <c r="M52" s="287"/>
    </row>
    <row r="53" spans="2:13">
      <c r="B53" s="26" t="s">
        <v>344</v>
      </c>
      <c r="C53" s="59">
        <v>2021</v>
      </c>
      <c r="D53" s="60">
        <v>2020</v>
      </c>
      <c r="E53" s="60">
        <v>2019</v>
      </c>
      <c r="F53" s="57"/>
      <c r="G53" s="59">
        <v>2021</v>
      </c>
      <c r="H53" s="60">
        <v>2020</v>
      </c>
      <c r="I53" s="60">
        <v>2019</v>
      </c>
      <c r="J53" s="57"/>
      <c r="K53" s="59">
        <v>2021</v>
      </c>
      <c r="L53" s="60">
        <v>2020</v>
      </c>
      <c r="M53" s="60">
        <v>2019</v>
      </c>
    </row>
    <row r="54" spans="2:13">
      <c r="B54" s="155" t="s">
        <v>202</v>
      </c>
      <c r="C54" s="134">
        <v>0</v>
      </c>
      <c r="D54" s="45">
        <v>0</v>
      </c>
      <c r="E54" s="45">
        <v>0</v>
      </c>
      <c r="F54" s="57"/>
      <c r="G54" s="134">
        <v>0</v>
      </c>
      <c r="H54" s="45">
        <v>0</v>
      </c>
      <c r="I54" s="45">
        <v>0</v>
      </c>
      <c r="J54" s="57"/>
      <c r="K54" s="134">
        <v>0</v>
      </c>
      <c r="L54" s="45">
        <v>0</v>
      </c>
      <c r="M54" s="45">
        <v>0</v>
      </c>
    </row>
    <row r="55" spans="2:13">
      <c r="B55" s="155" t="s">
        <v>338</v>
      </c>
      <c r="C55" s="134">
        <v>0</v>
      </c>
      <c r="D55" s="45">
        <v>0</v>
      </c>
      <c r="E55" s="45">
        <v>0</v>
      </c>
      <c r="F55" s="57"/>
      <c r="G55" s="134">
        <v>0</v>
      </c>
      <c r="H55" s="45">
        <v>0</v>
      </c>
      <c r="I55" s="45">
        <v>0</v>
      </c>
      <c r="J55" s="57"/>
      <c r="K55" s="134">
        <v>0</v>
      </c>
      <c r="L55" s="45">
        <v>0</v>
      </c>
      <c r="M55" s="45">
        <v>0</v>
      </c>
    </row>
    <row r="56" spans="2:13">
      <c r="B56" s="155" t="s">
        <v>260</v>
      </c>
      <c r="C56" s="134">
        <v>0</v>
      </c>
      <c r="D56" s="45">
        <v>0</v>
      </c>
      <c r="E56" s="45">
        <v>0</v>
      </c>
      <c r="F56" s="57"/>
      <c r="G56" s="134">
        <v>0</v>
      </c>
      <c r="H56" s="45">
        <v>0</v>
      </c>
      <c r="I56" s="45">
        <v>0</v>
      </c>
      <c r="J56" s="57"/>
      <c r="K56" s="134">
        <v>0</v>
      </c>
      <c r="L56" s="45">
        <v>0</v>
      </c>
      <c r="M56" s="45">
        <v>0</v>
      </c>
    </row>
    <row r="57" spans="2:13">
      <c r="B57" s="155" t="s">
        <v>205</v>
      </c>
      <c r="C57" s="134">
        <v>0</v>
      </c>
      <c r="D57" s="45">
        <v>0</v>
      </c>
      <c r="E57" s="45">
        <v>0</v>
      </c>
      <c r="F57" s="57"/>
      <c r="G57" s="134">
        <v>0</v>
      </c>
      <c r="H57" s="45">
        <v>0</v>
      </c>
      <c r="I57" s="45">
        <v>0</v>
      </c>
      <c r="J57" s="57"/>
      <c r="K57" s="134">
        <v>0</v>
      </c>
      <c r="L57" s="45">
        <v>0</v>
      </c>
      <c r="M57" s="45">
        <v>0</v>
      </c>
    </row>
    <row r="58" spans="2:13">
      <c r="B58" s="155" t="s">
        <v>339</v>
      </c>
      <c r="C58" s="134">
        <v>0</v>
      </c>
      <c r="D58" s="45">
        <v>0</v>
      </c>
      <c r="E58" s="45">
        <v>0</v>
      </c>
      <c r="F58" s="57"/>
      <c r="G58" s="134">
        <v>0</v>
      </c>
      <c r="H58" s="45">
        <v>0</v>
      </c>
      <c r="I58" s="45">
        <v>1</v>
      </c>
      <c r="J58" s="57"/>
      <c r="K58" s="134">
        <v>0</v>
      </c>
      <c r="L58" s="45">
        <v>0</v>
      </c>
      <c r="M58" s="45">
        <v>0</v>
      </c>
    </row>
    <row r="59" spans="2:13">
      <c r="B59" s="155" t="s">
        <v>340</v>
      </c>
      <c r="C59" s="134">
        <v>0</v>
      </c>
      <c r="D59" s="45">
        <v>0</v>
      </c>
      <c r="E59" s="45">
        <v>0</v>
      </c>
      <c r="F59" s="57"/>
      <c r="G59" s="134">
        <v>0</v>
      </c>
      <c r="H59" s="45">
        <v>0</v>
      </c>
      <c r="I59" s="45">
        <v>0</v>
      </c>
      <c r="J59" s="57"/>
      <c r="K59" s="134">
        <v>0</v>
      </c>
      <c r="L59" s="45">
        <v>0</v>
      </c>
      <c r="M59" s="45">
        <v>0</v>
      </c>
    </row>
    <row r="60" spans="2:13">
      <c r="B60" s="155" t="s">
        <v>341</v>
      </c>
      <c r="C60" s="134">
        <v>0</v>
      </c>
      <c r="D60" s="45">
        <v>0</v>
      </c>
      <c r="E60" s="45">
        <v>0</v>
      </c>
      <c r="F60" s="57"/>
      <c r="G60" s="134">
        <v>0</v>
      </c>
      <c r="H60" s="45">
        <v>1</v>
      </c>
      <c r="I60" s="45">
        <v>1</v>
      </c>
      <c r="J60" s="57"/>
      <c r="K60" s="134">
        <v>1</v>
      </c>
      <c r="L60" s="45">
        <v>2</v>
      </c>
      <c r="M60" s="45">
        <v>0</v>
      </c>
    </row>
    <row r="61" spans="2:13">
      <c r="B61" s="155" t="s">
        <v>342</v>
      </c>
      <c r="C61" s="134">
        <v>0</v>
      </c>
      <c r="D61" s="45">
        <v>0</v>
      </c>
      <c r="E61" s="45">
        <v>0</v>
      </c>
      <c r="F61" s="57"/>
      <c r="G61" s="134">
        <v>0</v>
      </c>
      <c r="H61" s="45">
        <v>0</v>
      </c>
      <c r="I61" s="45">
        <v>0</v>
      </c>
      <c r="J61" s="57"/>
      <c r="K61" s="134">
        <v>0</v>
      </c>
      <c r="L61" s="45">
        <v>0</v>
      </c>
      <c r="M61" s="45">
        <v>0</v>
      </c>
    </row>
    <row r="62" spans="2:13" ht="13.5" thickBot="1">
      <c r="B62" s="128" t="s">
        <v>343</v>
      </c>
      <c r="C62" s="159">
        <f>SUM(C54:C61)</f>
        <v>0</v>
      </c>
      <c r="D62" s="133">
        <f>SUM(D54:D61)</f>
        <v>0</v>
      </c>
      <c r="E62" s="133">
        <f>SUM(E54:E61)</f>
        <v>0</v>
      </c>
      <c r="F62" s="57"/>
      <c r="G62" s="159">
        <f>SUM(G54:G61)</f>
        <v>0</v>
      </c>
      <c r="H62" s="133">
        <f>SUM(H54:H61)</f>
        <v>1</v>
      </c>
      <c r="I62" s="133">
        <f>SUM(I54:I61)</f>
        <v>2</v>
      </c>
      <c r="J62" s="57"/>
      <c r="K62" s="159">
        <f>SUM(K54:K61)</f>
        <v>1</v>
      </c>
      <c r="L62" s="133">
        <f>SUM(L54:L61)</f>
        <v>2</v>
      </c>
      <c r="M62" s="133">
        <f>SUM(M54:M61)</f>
        <v>0</v>
      </c>
    </row>
    <row r="63" spans="2:13">
      <c r="B63" s="18"/>
      <c r="C63" s="17"/>
      <c r="D63" s="17"/>
      <c r="E63" s="17"/>
    </row>
    <row r="64" spans="2:13">
      <c r="B64" s="18"/>
      <c r="C64" s="17"/>
      <c r="D64" s="17"/>
      <c r="E64" s="17"/>
    </row>
    <row r="65" spans="2:5">
      <c r="B65" s="18"/>
      <c r="C65" s="17"/>
      <c r="D65" s="17"/>
      <c r="E65" s="17"/>
    </row>
    <row r="66" spans="2:5">
      <c r="B66" s="18"/>
      <c r="C66" s="17"/>
      <c r="D66" s="17"/>
      <c r="E66" s="17"/>
    </row>
    <row r="67" spans="2:5">
      <c r="B67" s="18"/>
      <c r="C67" s="17"/>
      <c r="D67" s="17"/>
      <c r="E67" s="17"/>
    </row>
    <row r="68" spans="2:5">
      <c r="B68" s="18"/>
      <c r="C68" s="17"/>
      <c r="D68" s="17"/>
      <c r="E68" s="17"/>
    </row>
    <row r="69" spans="2:5">
      <c r="B69" s="21"/>
      <c r="C69" s="17"/>
      <c r="D69" s="17"/>
      <c r="E69" s="17"/>
    </row>
    <row r="70" spans="2:5">
      <c r="B70" s="18"/>
      <c r="C70" s="17"/>
      <c r="D70" s="17"/>
      <c r="E70" s="17"/>
    </row>
    <row r="71" spans="2:5">
      <c r="B71" s="18"/>
      <c r="C71" s="17"/>
      <c r="D71" s="17"/>
      <c r="E71" s="17"/>
    </row>
    <row r="72" spans="2:5">
      <c r="B72" s="21"/>
      <c r="C72" s="22"/>
      <c r="D72" s="22"/>
      <c r="E72" s="22"/>
    </row>
    <row r="73" spans="2:5">
      <c r="B73" s="21"/>
      <c r="C73" s="22"/>
      <c r="D73" s="22"/>
      <c r="E73" s="22"/>
    </row>
    <row r="74" spans="2:5">
      <c r="B74" s="21"/>
      <c r="C74" s="22"/>
      <c r="D74" s="22"/>
      <c r="E74" s="22"/>
    </row>
    <row r="75" spans="2:5">
      <c r="B75" s="21"/>
      <c r="C75" s="22"/>
      <c r="D75" s="22"/>
      <c r="E75" s="22"/>
    </row>
    <row r="76" spans="2:5">
      <c r="B76" s="21"/>
      <c r="C76" s="22"/>
      <c r="D76" s="22"/>
      <c r="E76" s="22"/>
    </row>
    <row r="77" spans="2:5">
      <c r="B77" s="21"/>
      <c r="C77" s="22"/>
      <c r="D77" s="22"/>
      <c r="E77" s="22"/>
    </row>
    <row r="78" spans="2:5">
      <c r="B78" s="21"/>
      <c r="C78" s="22"/>
      <c r="D78" s="22"/>
      <c r="E78" s="22"/>
    </row>
    <row r="79" spans="2:5">
      <c r="B79" s="21"/>
      <c r="C79" s="22"/>
      <c r="D79" s="22"/>
      <c r="E79" s="22"/>
    </row>
    <row r="80" spans="2:5">
      <c r="B80" s="21"/>
      <c r="C80" s="22"/>
      <c r="D80" s="22"/>
      <c r="E80" s="22"/>
    </row>
    <row r="81" spans="2:5">
      <c r="B81" s="21"/>
      <c r="C81" s="22"/>
      <c r="D81" s="22"/>
      <c r="E81" s="22"/>
    </row>
    <row r="82" spans="2:5">
      <c r="B82" s="21"/>
      <c r="C82" s="22"/>
      <c r="D82" s="22"/>
      <c r="E82" s="22"/>
    </row>
    <row r="83" spans="2:5">
      <c r="B83" s="19"/>
      <c r="C83" s="22"/>
      <c r="D83" s="22"/>
      <c r="E83" s="22"/>
    </row>
    <row r="84" spans="2:5">
      <c r="B84" s="21"/>
      <c r="C84" s="22"/>
      <c r="D84" s="22"/>
      <c r="E84" s="22"/>
    </row>
    <row r="85" spans="2:5">
      <c r="B85" s="20"/>
      <c r="C85" s="20"/>
      <c r="D85" s="20"/>
      <c r="E85" s="20"/>
    </row>
  </sheetData>
  <sheetProtection algorithmName="SHA-512" hashValue="yAVKqFbq0YgpsbuS0Qo2IjKw04a7vdR/UiZOJWOSJOAKNSvSVgOtwLcpNyeBa4e6pM3yam9QNVF9LTJa/paSug==" saltValue="wTLcfdkKZLpLznhIezZWqg==" spinCount="100000" sheet="1" objects="1" scenarios="1"/>
  <mergeCells count="12">
    <mergeCell ref="K40:M40"/>
    <mergeCell ref="K52:M52"/>
    <mergeCell ref="C5:M5"/>
    <mergeCell ref="C40:E40"/>
    <mergeCell ref="C52:E52"/>
    <mergeCell ref="G40:I40"/>
    <mergeCell ref="G52:I52"/>
    <mergeCell ref="B36:E36"/>
    <mergeCell ref="B37:E37"/>
    <mergeCell ref="B6:E6"/>
    <mergeCell ref="B7:E7"/>
    <mergeCell ref="B22:E22"/>
  </mergeCells>
  <pageMargins left="0.7" right="0.7" top="0.75" bottom="0.75" header="0.3" footer="0.3"/>
  <pageSetup paperSize="9" scale="54" orientation="portrait" horizontalDpi="1200" verticalDpi="1200" r:id="rId1"/>
  <headerFooter>
    <oddFooter>&amp;L&amp;1#&amp;"Calibri"&amp;7&amp;K000000C2 General</oddFooter>
  </headerFooter>
  <ignoredErrors>
    <ignoredError sqref="C50:D50 G50:I50 K50:M50 K62:M62 G62:I62 C62:E62"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K52"/>
  <sheetViews>
    <sheetView zoomScaleNormal="100" workbookViewId="0"/>
  </sheetViews>
  <sheetFormatPr defaultColWidth="9.28515625" defaultRowHeight="12.75"/>
  <cols>
    <col min="1" max="1" width="4.42578125" customWidth="1"/>
    <col min="2" max="2" width="87.85546875" customWidth="1"/>
    <col min="3" max="5" width="12.42578125" customWidth="1"/>
    <col min="6" max="6" width="4.42578125" customWidth="1"/>
  </cols>
  <sheetData>
    <row r="1" spans="2:11" ht="13.15" customHeight="1"/>
    <row r="2" spans="2:11">
      <c r="E2" s="4" t="s">
        <v>0</v>
      </c>
    </row>
    <row r="5" spans="2:11" ht="20.25">
      <c r="B5" s="48" t="s">
        <v>345</v>
      </c>
      <c r="C5" s="291"/>
      <c r="D5" s="291"/>
      <c r="E5" s="291"/>
      <c r="F5" s="291"/>
      <c r="G5" s="291"/>
      <c r="H5" s="291"/>
      <c r="I5" s="291"/>
      <c r="J5" s="291"/>
    </row>
    <row r="6" spans="2:11">
      <c r="B6" s="292"/>
      <c r="C6" s="292"/>
      <c r="D6" s="292"/>
      <c r="E6" s="292"/>
      <c r="F6" s="55"/>
      <c r="G6" s="55"/>
      <c r="H6" s="55"/>
      <c r="I6" s="55"/>
      <c r="J6" s="55"/>
    </row>
    <row r="7" spans="2:11" ht="60.4" customHeight="1">
      <c r="B7" s="293" t="s">
        <v>346</v>
      </c>
      <c r="C7" s="293"/>
      <c r="D7" s="293"/>
      <c r="E7" s="293"/>
    </row>
    <row r="8" spans="2:11">
      <c r="C8" s="21"/>
      <c r="D8" s="20"/>
      <c r="E8" s="20"/>
    </row>
    <row r="9" spans="2:11">
      <c r="B9" s="26" t="s">
        <v>347</v>
      </c>
      <c r="C9" s="12">
        <v>2021</v>
      </c>
      <c r="D9" s="13">
        <v>2020</v>
      </c>
      <c r="E9" s="13">
        <v>2019</v>
      </c>
    </row>
    <row r="10" spans="2:11" ht="12.75" customHeight="1">
      <c r="B10" s="10" t="s">
        <v>348</v>
      </c>
      <c r="C10" s="134">
        <v>76</v>
      </c>
      <c r="D10" s="45">
        <v>74</v>
      </c>
      <c r="E10" s="45">
        <v>85</v>
      </c>
    </row>
    <row r="11" spans="2:11" ht="12.75" customHeight="1">
      <c r="B11" s="10" t="s">
        <v>349</v>
      </c>
      <c r="C11" s="134">
        <v>20</v>
      </c>
      <c r="D11" s="45">
        <v>16</v>
      </c>
      <c r="E11" s="45">
        <v>9</v>
      </c>
    </row>
    <row r="12" spans="2:11" ht="12.75" customHeight="1">
      <c r="B12" s="10" t="s">
        <v>350</v>
      </c>
      <c r="C12" s="134">
        <v>20</v>
      </c>
      <c r="D12" s="45">
        <v>16</v>
      </c>
      <c r="E12" s="45">
        <v>9</v>
      </c>
    </row>
    <row r="13" spans="2:11" ht="12.75" customHeight="1">
      <c r="B13" s="10" t="s">
        <v>351</v>
      </c>
      <c r="C13" s="134">
        <v>0</v>
      </c>
      <c r="D13" s="45">
        <v>0</v>
      </c>
      <c r="E13" s="45">
        <v>1</v>
      </c>
    </row>
    <row r="14" spans="2:11" ht="12.75" customHeight="1">
      <c r="B14" s="10" t="s">
        <v>352</v>
      </c>
      <c r="C14" s="134">
        <v>13</v>
      </c>
      <c r="D14" s="45">
        <v>20</v>
      </c>
      <c r="E14" s="45">
        <v>12</v>
      </c>
    </row>
    <row r="15" spans="2:11" ht="13.5" thickBot="1">
      <c r="B15" s="227" t="s">
        <v>43</v>
      </c>
      <c r="C15" s="229">
        <v>7.0000000000000007E-2</v>
      </c>
      <c r="D15" s="228" t="s">
        <v>79</v>
      </c>
      <c r="E15" s="228" t="s">
        <v>79</v>
      </c>
    </row>
    <row r="16" spans="2:11" ht="38.25" customHeight="1">
      <c r="B16" s="294" t="s">
        <v>353</v>
      </c>
      <c r="C16" s="294"/>
      <c r="D16" s="294"/>
      <c r="E16" s="294"/>
      <c r="F16" s="225"/>
      <c r="G16" s="225"/>
      <c r="H16" s="225"/>
      <c r="I16" s="225"/>
      <c r="J16" s="225"/>
      <c r="K16" s="225"/>
    </row>
    <row r="17" spans="2:5">
      <c r="B17" s="18"/>
      <c r="C17" s="17"/>
      <c r="D17" s="17"/>
      <c r="E17" s="17"/>
    </row>
    <row r="18" spans="2:5">
      <c r="B18" s="18"/>
      <c r="C18" s="18"/>
      <c r="D18" s="18"/>
      <c r="E18" s="18"/>
    </row>
    <row r="19" spans="2:5">
      <c r="B19" s="18"/>
      <c r="C19" s="18"/>
      <c r="D19" s="18"/>
      <c r="E19" s="18"/>
    </row>
    <row r="20" spans="2:5">
      <c r="B20" s="18"/>
      <c r="C20" s="17"/>
      <c r="D20" s="17"/>
      <c r="E20" s="17"/>
    </row>
    <row r="21" spans="2:5">
      <c r="B21" s="18"/>
      <c r="C21" s="17"/>
      <c r="D21" s="17"/>
      <c r="E21" s="17"/>
    </row>
    <row r="22" spans="2:5">
      <c r="B22" s="18"/>
      <c r="C22" s="17"/>
      <c r="D22" s="17"/>
      <c r="E22" s="17"/>
    </row>
    <row r="23" spans="2:5">
      <c r="B23" s="18"/>
      <c r="C23" s="17"/>
      <c r="D23" s="17"/>
      <c r="E23" s="17"/>
    </row>
    <row r="24" spans="2:5">
      <c r="B24" s="18"/>
      <c r="C24" s="17"/>
      <c r="D24" s="17"/>
      <c r="E24" s="17"/>
    </row>
    <row r="25" spans="2:5">
      <c r="B25" s="18"/>
      <c r="C25" s="17"/>
      <c r="D25" s="17"/>
      <c r="E25" s="17"/>
    </row>
    <row r="26" spans="2:5">
      <c r="B26" s="18"/>
      <c r="C26" s="17"/>
      <c r="D26" s="17"/>
      <c r="E26" s="17"/>
    </row>
    <row r="27" spans="2:5">
      <c r="B27" s="18"/>
      <c r="C27" s="17"/>
      <c r="D27" s="17"/>
      <c r="E27" s="17"/>
    </row>
    <row r="28" spans="2:5">
      <c r="B28" s="18"/>
      <c r="C28" s="17"/>
      <c r="D28" s="17"/>
      <c r="E28" s="17"/>
    </row>
    <row r="29" spans="2:5">
      <c r="B29" s="18"/>
      <c r="C29" s="17"/>
      <c r="D29" s="17"/>
      <c r="E29" s="17"/>
    </row>
    <row r="30" spans="2:5">
      <c r="B30" s="18"/>
      <c r="C30" s="17"/>
      <c r="D30" s="17"/>
      <c r="E30" s="17"/>
    </row>
    <row r="31" spans="2:5">
      <c r="B31" s="18"/>
      <c r="C31" s="17"/>
      <c r="D31" s="17"/>
      <c r="E31" s="17"/>
    </row>
    <row r="32" spans="2:5">
      <c r="B32" s="18"/>
      <c r="C32" s="17"/>
      <c r="D32" s="17"/>
      <c r="E32" s="17"/>
    </row>
    <row r="33" spans="2:5">
      <c r="B33" s="18"/>
      <c r="C33" s="17"/>
      <c r="D33" s="17"/>
      <c r="E33" s="17"/>
    </row>
    <row r="34" spans="2:5">
      <c r="B34" s="18"/>
      <c r="C34" s="17"/>
      <c r="D34" s="17"/>
      <c r="E34" s="17"/>
    </row>
    <row r="35" spans="2:5">
      <c r="B35" s="18"/>
      <c r="C35" s="17"/>
      <c r="D35" s="17"/>
      <c r="E35" s="17"/>
    </row>
    <row r="36" spans="2:5">
      <c r="B36" s="21"/>
      <c r="C36" s="17"/>
      <c r="D36" s="17"/>
      <c r="E36" s="17"/>
    </row>
    <row r="37" spans="2:5">
      <c r="B37" s="18"/>
      <c r="C37" s="17"/>
      <c r="D37" s="17"/>
      <c r="E37" s="17"/>
    </row>
    <row r="38" spans="2:5">
      <c r="B38" s="18"/>
      <c r="C38" s="17"/>
      <c r="D38" s="17"/>
      <c r="E38" s="17"/>
    </row>
    <row r="39" spans="2:5">
      <c r="B39" s="21"/>
      <c r="C39" s="22"/>
      <c r="D39" s="22"/>
      <c r="E39" s="22"/>
    </row>
    <row r="40" spans="2:5">
      <c r="B40" s="21"/>
      <c r="C40" s="22"/>
      <c r="D40" s="22"/>
      <c r="E40" s="22"/>
    </row>
    <row r="41" spans="2:5">
      <c r="B41" s="21"/>
      <c r="C41" s="22"/>
      <c r="D41" s="22"/>
      <c r="E41" s="22"/>
    </row>
    <row r="42" spans="2:5">
      <c r="B42" s="21"/>
      <c r="C42" s="22"/>
      <c r="D42" s="22"/>
      <c r="E42" s="22"/>
    </row>
    <row r="43" spans="2:5">
      <c r="B43" s="21"/>
      <c r="C43" s="22"/>
      <c r="D43" s="22"/>
      <c r="E43" s="22"/>
    </row>
    <row r="44" spans="2:5">
      <c r="B44" s="21"/>
      <c r="C44" s="22"/>
      <c r="D44" s="22"/>
      <c r="E44" s="22"/>
    </row>
    <row r="45" spans="2:5">
      <c r="B45" s="21"/>
      <c r="C45" s="22"/>
      <c r="D45" s="22"/>
      <c r="E45" s="22"/>
    </row>
    <row r="46" spans="2:5">
      <c r="B46" s="21"/>
      <c r="C46" s="22"/>
      <c r="D46" s="22"/>
      <c r="E46" s="22"/>
    </row>
    <row r="47" spans="2:5">
      <c r="B47" s="21"/>
      <c r="C47" s="22"/>
      <c r="D47" s="22"/>
      <c r="E47" s="22"/>
    </row>
    <row r="48" spans="2:5">
      <c r="B48" s="21"/>
      <c r="C48" s="22"/>
      <c r="D48" s="22"/>
      <c r="E48" s="22"/>
    </row>
    <row r="49" spans="2:5">
      <c r="B49" s="21"/>
      <c r="C49" s="22"/>
      <c r="D49" s="22"/>
      <c r="E49" s="22"/>
    </row>
    <row r="50" spans="2:5">
      <c r="B50" s="19"/>
      <c r="C50" s="22"/>
      <c r="D50" s="22"/>
      <c r="E50" s="22"/>
    </row>
    <row r="51" spans="2:5">
      <c r="B51" s="21"/>
      <c r="C51" s="22"/>
      <c r="D51" s="22"/>
      <c r="E51" s="22"/>
    </row>
    <row r="52" spans="2:5">
      <c r="B52" s="20"/>
      <c r="C52" s="20"/>
      <c r="D52" s="20"/>
      <c r="E52" s="20"/>
    </row>
  </sheetData>
  <sheetProtection algorithmName="SHA-512" hashValue="Qh5WPOhUNpJG/PERzpj4cpPiOQuciRS4MnsZv9pIj3k1objOhJTC/gw6BLnvhu7dD17jfzLy5ifBXDt3dn/jnw==" saltValue="PIHu4BEgVdGxv2hbeoDmug==" spinCount="100000" sheet="1" objects="1" scenarios="1"/>
  <mergeCells count="4">
    <mergeCell ref="C5:J5"/>
    <mergeCell ref="B6:E6"/>
    <mergeCell ref="B7:E7"/>
    <mergeCell ref="B16:E16"/>
  </mergeCells>
  <pageMargins left="0.7" right="0.7" top="0.75" bottom="0.75" header="0.3" footer="0.3"/>
  <pageSetup paperSize="9" scale="54" orientation="portrait" horizontalDpi="1200" verticalDpi="1200" r:id="rId1"/>
  <headerFooter>
    <oddFooter>&amp;L&amp;1#&amp;"Calibri"&amp;7&amp;K000000C2 General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
  <sheetViews>
    <sheetView view="pageBreakPreview" zoomScaleNormal="100" zoomScaleSheetLayoutView="100" workbookViewId="0"/>
  </sheetViews>
  <sheetFormatPr defaultColWidth="9" defaultRowHeight="12.75"/>
  <sheetData/>
  <sheetProtection algorithmName="SHA-512" hashValue="MWnNpqQfJ3S0cU35UtMHK948Z0FgR7918tIcG+wwAF9PIbcDijBzpWnwdutDhzRZI29JQ+41BLqE8SOi+yIEHw==" saltValue="+XR6xStuXf5WwzCW37rDlg=="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T56"/>
  <sheetViews>
    <sheetView zoomScaleNormal="100" workbookViewId="0"/>
  </sheetViews>
  <sheetFormatPr defaultColWidth="9.28515625" defaultRowHeight="12.75"/>
  <cols>
    <col min="1" max="1" width="4.42578125" customWidth="1"/>
    <col min="2" max="2" width="26.5703125" bestFit="1" customWidth="1"/>
    <col min="3" max="3" width="31" customWidth="1"/>
    <col min="4" max="4" width="11.28515625" customWidth="1"/>
    <col min="5" max="5" width="9.5703125" customWidth="1"/>
    <col min="6" max="6" width="32.140625" customWidth="1"/>
    <col min="7" max="7" width="3.85546875" customWidth="1"/>
    <col min="8" max="8" width="10.7109375" customWidth="1"/>
    <col min="10" max="10" width="14.85546875" customWidth="1"/>
    <col min="11" max="11" width="13.5703125" customWidth="1"/>
    <col min="13" max="13" width="12.42578125" customWidth="1"/>
    <col min="17" max="17" width="7.140625" customWidth="1"/>
    <col min="18" max="18" width="15.85546875" hidden="1" customWidth="1"/>
  </cols>
  <sheetData>
    <row r="1" spans="2:20" ht="13.15" customHeight="1"/>
    <row r="2" spans="2:20">
      <c r="F2" s="4" t="s">
        <v>0</v>
      </c>
    </row>
    <row r="5" spans="2:20" ht="24.75" customHeight="1">
      <c r="B5" s="48" t="s">
        <v>354</v>
      </c>
      <c r="C5" s="61"/>
      <c r="D5" s="61"/>
      <c r="E5" s="61"/>
      <c r="F5" s="61"/>
      <c r="G5" s="61"/>
      <c r="H5" s="61"/>
      <c r="I5" s="61"/>
      <c r="J5" s="61"/>
      <c r="K5" s="61"/>
      <c r="L5" s="61"/>
      <c r="M5" s="61"/>
      <c r="N5" s="61"/>
      <c r="O5" s="62"/>
      <c r="P5" s="62"/>
      <c r="Q5" s="62"/>
      <c r="R5" s="62"/>
      <c r="S5" s="62"/>
      <c r="T5" s="62"/>
    </row>
    <row r="6" spans="2:20">
      <c r="B6" s="20"/>
      <c r="C6" s="20"/>
      <c r="D6" s="20"/>
      <c r="E6" s="20"/>
    </row>
    <row r="7" spans="2:20" ht="34.9" customHeight="1">
      <c r="B7" s="295" t="s">
        <v>355</v>
      </c>
      <c r="C7" s="295"/>
      <c r="D7" s="295"/>
      <c r="E7" s="295"/>
      <c r="F7" s="295"/>
      <c r="R7" s="226">
        <v>44286</v>
      </c>
    </row>
    <row r="8" spans="2:20">
      <c r="C8" s="21"/>
      <c r="D8" s="20"/>
      <c r="E8" s="20"/>
    </row>
    <row r="9" spans="2:20">
      <c r="B9" s="41" t="s">
        <v>356</v>
      </c>
      <c r="C9" s="52" t="s">
        <v>357</v>
      </c>
      <c r="D9" s="52" t="s">
        <v>358</v>
      </c>
      <c r="E9" s="53" t="s">
        <v>359</v>
      </c>
      <c r="F9" s="53" t="s">
        <v>360</v>
      </c>
    </row>
    <row r="10" spans="2:20">
      <c r="B10" s="70" t="s">
        <v>361</v>
      </c>
      <c r="C10" s="221" t="s">
        <v>362</v>
      </c>
      <c r="D10" s="223">
        <v>43413</v>
      </c>
      <c r="E10" s="156" t="s">
        <v>311</v>
      </c>
      <c r="F10" s="156" t="s">
        <v>363</v>
      </c>
      <c r="R10" s="222">
        <f t="shared" ref="R10:R19" si="0">YEARFRAC(D10,$R$7,0)</f>
        <v>2.3944444444444444</v>
      </c>
    </row>
    <row r="11" spans="2:20">
      <c r="B11" s="70" t="s">
        <v>364</v>
      </c>
      <c r="C11" s="221" t="s">
        <v>362</v>
      </c>
      <c r="D11" s="223">
        <v>41848</v>
      </c>
      <c r="E11" s="156" t="s">
        <v>311</v>
      </c>
      <c r="F11" s="156" t="s">
        <v>365</v>
      </c>
      <c r="R11" s="222">
        <f t="shared" si="0"/>
        <v>6.6749999999999998</v>
      </c>
    </row>
    <row r="12" spans="2:20">
      <c r="B12" s="70" t="s">
        <v>366</v>
      </c>
      <c r="C12" s="221" t="s">
        <v>367</v>
      </c>
      <c r="D12" s="223">
        <v>43282</v>
      </c>
      <c r="E12" s="156" t="s">
        <v>310</v>
      </c>
      <c r="F12" s="156" t="s">
        <v>79</v>
      </c>
      <c r="R12" s="222">
        <f t="shared" si="0"/>
        <v>2.75</v>
      </c>
    </row>
    <row r="13" spans="2:20" ht="25.5">
      <c r="B13" s="70" t="s">
        <v>368</v>
      </c>
      <c r="C13" s="221" t="s">
        <v>362</v>
      </c>
      <c r="D13" s="223">
        <v>43132</v>
      </c>
      <c r="E13" s="156" t="s">
        <v>311</v>
      </c>
      <c r="F13" s="208" t="s">
        <v>369</v>
      </c>
      <c r="R13" s="222">
        <f t="shared" si="0"/>
        <v>3.1666666666666665</v>
      </c>
    </row>
    <row r="14" spans="2:20">
      <c r="B14" s="70" t="s">
        <v>370</v>
      </c>
      <c r="C14" s="221" t="s">
        <v>362</v>
      </c>
      <c r="D14" s="223">
        <v>41883</v>
      </c>
      <c r="E14" s="156" t="s">
        <v>310</v>
      </c>
      <c r="F14" s="156" t="s">
        <v>371</v>
      </c>
      <c r="R14" s="222">
        <f t="shared" si="0"/>
        <v>6.583333333333333</v>
      </c>
    </row>
    <row r="15" spans="2:20" ht="25.5">
      <c r="B15" s="70" t="s">
        <v>372</v>
      </c>
      <c r="C15" s="221" t="s">
        <v>362</v>
      </c>
      <c r="D15" s="223">
        <v>41671</v>
      </c>
      <c r="E15" s="156" t="s">
        <v>310</v>
      </c>
      <c r="F15" s="208" t="s">
        <v>373</v>
      </c>
      <c r="R15" s="222">
        <f t="shared" si="0"/>
        <v>7.166666666666667</v>
      </c>
    </row>
    <row r="16" spans="2:20" ht="25.5">
      <c r="B16" s="70" t="s">
        <v>374</v>
      </c>
      <c r="C16" s="221" t="s">
        <v>362</v>
      </c>
      <c r="D16" s="223">
        <v>40544</v>
      </c>
      <c r="E16" s="156" t="s">
        <v>310</v>
      </c>
      <c r="F16" s="208" t="s">
        <v>373</v>
      </c>
      <c r="R16" s="222">
        <f t="shared" si="0"/>
        <v>10.25</v>
      </c>
    </row>
    <row r="17" spans="2:18">
      <c r="B17" s="70" t="s">
        <v>375</v>
      </c>
      <c r="C17" s="221" t="s">
        <v>362</v>
      </c>
      <c r="D17" s="223">
        <v>42887</v>
      </c>
      <c r="E17" s="156" t="s">
        <v>310</v>
      </c>
      <c r="F17" s="156" t="s">
        <v>363</v>
      </c>
      <c r="R17" s="222">
        <f t="shared" si="0"/>
        <v>3.8333333333333335</v>
      </c>
    </row>
    <row r="18" spans="2:18" ht="12.75" customHeight="1">
      <c r="B18" s="70" t="s">
        <v>376</v>
      </c>
      <c r="C18" s="221" t="s">
        <v>362</v>
      </c>
      <c r="D18" s="223">
        <v>42370</v>
      </c>
      <c r="E18" s="156" t="s">
        <v>311</v>
      </c>
      <c r="F18" s="156" t="s">
        <v>363</v>
      </c>
      <c r="H18" s="296" t="s">
        <v>377</v>
      </c>
      <c r="I18" s="296"/>
      <c r="J18" s="296"/>
      <c r="K18" s="296"/>
      <c r="L18" s="296"/>
      <c r="M18" s="296"/>
      <c r="N18" s="296"/>
      <c r="O18" s="296"/>
      <c r="P18" s="296"/>
      <c r="Q18" s="296"/>
      <c r="R18" s="222">
        <f t="shared" si="0"/>
        <v>5.25</v>
      </c>
    </row>
    <row r="19" spans="2:18" ht="14.25">
      <c r="B19" s="70" t="s">
        <v>378</v>
      </c>
      <c r="C19" s="221" t="s">
        <v>367</v>
      </c>
      <c r="D19" s="223">
        <v>43374</v>
      </c>
      <c r="E19" s="156" t="s">
        <v>311</v>
      </c>
      <c r="F19" s="156" t="s">
        <v>79</v>
      </c>
      <c r="R19" s="222">
        <f t="shared" si="0"/>
        <v>2.5</v>
      </c>
    </row>
    <row r="20" spans="2:18" ht="14.25">
      <c r="B20" s="70" t="s">
        <v>379</v>
      </c>
      <c r="C20" s="221" t="s">
        <v>380</v>
      </c>
      <c r="D20" s="223">
        <v>44404</v>
      </c>
      <c r="E20" s="156" t="s">
        <v>311</v>
      </c>
      <c r="F20" s="156" t="s">
        <v>363</v>
      </c>
    </row>
    <row r="21" spans="2:18" ht="15" thickBot="1">
      <c r="B21" s="70" t="s">
        <v>381</v>
      </c>
      <c r="C21" s="221" t="s">
        <v>382</v>
      </c>
      <c r="D21" s="223">
        <v>44013</v>
      </c>
      <c r="E21" s="156" t="s">
        <v>311</v>
      </c>
      <c r="F21" s="156" t="s">
        <v>365</v>
      </c>
      <c r="R21" s="222">
        <f>YEARFRAC(D21,$R$7,0)</f>
        <v>0.75</v>
      </c>
    </row>
    <row r="22" spans="2:18" ht="21" customHeight="1">
      <c r="B22" s="294" t="s">
        <v>383</v>
      </c>
      <c r="C22" s="294"/>
      <c r="D22" s="294"/>
      <c r="E22" s="294"/>
      <c r="F22" s="294"/>
    </row>
    <row r="23" spans="2:18" ht="12.75" customHeight="1">
      <c r="B23" s="296" t="s">
        <v>384</v>
      </c>
      <c r="C23" s="296"/>
      <c r="D23" s="296"/>
      <c r="E23" s="296"/>
      <c r="F23" s="296"/>
    </row>
    <row r="24" spans="2:18" ht="21.75" customHeight="1">
      <c r="B24" s="296" t="s">
        <v>385</v>
      </c>
      <c r="C24" s="296"/>
      <c r="D24" s="296"/>
      <c r="E24" s="296"/>
      <c r="F24" s="296"/>
    </row>
    <row r="25" spans="2:18">
      <c r="B25" s="296" t="s">
        <v>386</v>
      </c>
      <c r="C25" s="296"/>
      <c r="D25" s="296"/>
      <c r="E25" s="296"/>
      <c r="F25" s="290"/>
    </row>
    <row r="26" spans="2:18">
      <c r="B26" s="18"/>
      <c r="C26" s="17"/>
      <c r="D26" s="17"/>
      <c r="E26" s="17"/>
    </row>
    <row r="27" spans="2:18" ht="12.4" customHeight="1">
      <c r="B27" s="41" t="s">
        <v>387</v>
      </c>
      <c r="C27" s="52" t="s">
        <v>357</v>
      </c>
      <c r="D27" s="52" t="s">
        <v>358</v>
      </c>
      <c r="E27" s="53" t="s">
        <v>359</v>
      </c>
      <c r="F27" s="53" t="s">
        <v>388</v>
      </c>
      <c r="H27" s="53" t="s">
        <v>389</v>
      </c>
      <c r="I27" s="53" t="s">
        <v>390</v>
      </c>
      <c r="K27" s="53" t="s">
        <v>391</v>
      </c>
      <c r="N27" t="s">
        <v>29</v>
      </c>
    </row>
    <row r="28" spans="2:18" ht="13.15" customHeight="1">
      <c r="B28" s="10" t="s">
        <v>392</v>
      </c>
      <c r="C28" s="156" t="s">
        <v>393</v>
      </c>
      <c r="D28" s="223">
        <v>42278</v>
      </c>
      <c r="E28" s="156" t="s">
        <v>311</v>
      </c>
      <c r="F28" s="156" t="s">
        <v>394</v>
      </c>
      <c r="H28" t="s">
        <v>395</v>
      </c>
      <c r="I28">
        <v>7</v>
      </c>
      <c r="K28" t="s">
        <v>396</v>
      </c>
      <c r="L28" s="76">
        <v>6</v>
      </c>
      <c r="N28" t="s">
        <v>397</v>
      </c>
      <c r="O28">
        <v>10</v>
      </c>
      <c r="R28" s="222">
        <f t="shared" ref="R28:R41" si="1">YEARFRAC(D28,$R$7,0)</f>
        <v>5.5</v>
      </c>
    </row>
    <row r="29" spans="2:18" ht="13.15" customHeight="1">
      <c r="B29" s="10" t="s">
        <v>398</v>
      </c>
      <c r="C29" s="156" t="s">
        <v>399</v>
      </c>
      <c r="D29" s="223">
        <v>42278</v>
      </c>
      <c r="E29" s="156" t="s">
        <v>311</v>
      </c>
      <c r="F29" s="156" t="s">
        <v>394</v>
      </c>
      <c r="H29" s="75" t="s">
        <v>400</v>
      </c>
      <c r="I29">
        <v>4</v>
      </c>
      <c r="K29" t="s">
        <v>394</v>
      </c>
      <c r="L29">
        <v>8</v>
      </c>
      <c r="N29" t="s">
        <v>401</v>
      </c>
      <c r="O29">
        <v>4</v>
      </c>
      <c r="R29" s="222">
        <f t="shared" si="1"/>
        <v>5.5</v>
      </c>
    </row>
    <row r="30" spans="2:18" ht="13.15" customHeight="1">
      <c r="B30" s="10" t="s">
        <v>402</v>
      </c>
      <c r="C30" s="156" t="s">
        <v>403</v>
      </c>
      <c r="D30" s="223">
        <v>44136</v>
      </c>
      <c r="E30" s="156" t="s">
        <v>311</v>
      </c>
      <c r="F30" s="156" t="s">
        <v>396</v>
      </c>
      <c r="H30" t="s">
        <v>404</v>
      </c>
      <c r="I30">
        <v>2</v>
      </c>
      <c r="R30" s="222">
        <f t="shared" si="1"/>
        <v>0.41666666666666669</v>
      </c>
    </row>
    <row r="31" spans="2:18" ht="13.15" customHeight="1">
      <c r="B31" s="10" t="s">
        <v>366</v>
      </c>
      <c r="C31" s="156" t="s">
        <v>405</v>
      </c>
      <c r="D31" s="223">
        <v>43282</v>
      </c>
      <c r="E31" s="156" t="s">
        <v>310</v>
      </c>
      <c r="F31" s="156" t="s">
        <v>396</v>
      </c>
      <c r="H31" s="77" t="s">
        <v>406</v>
      </c>
      <c r="I31">
        <v>1</v>
      </c>
      <c r="R31" s="222">
        <f t="shared" si="1"/>
        <v>2.75</v>
      </c>
    </row>
    <row r="32" spans="2:18" ht="13.15" customHeight="1">
      <c r="B32" s="10" t="s">
        <v>407</v>
      </c>
      <c r="C32" s="156" t="s">
        <v>408</v>
      </c>
      <c r="D32" s="223">
        <v>42370</v>
      </c>
      <c r="E32" s="156" t="s">
        <v>311</v>
      </c>
      <c r="F32" s="156" t="s">
        <v>396</v>
      </c>
      <c r="R32" s="222">
        <f t="shared" si="1"/>
        <v>5.25</v>
      </c>
    </row>
    <row r="33" spans="2:18" ht="13.15" customHeight="1">
      <c r="B33" s="10" t="s">
        <v>409</v>
      </c>
      <c r="C33" s="156" t="s">
        <v>410</v>
      </c>
      <c r="D33" s="223">
        <v>44228</v>
      </c>
      <c r="E33" s="156" t="s">
        <v>311</v>
      </c>
      <c r="F33" s="156" t="s">
        <v>396</v>
      </c>
      <c r="R33" s="222">
        <f t="shared" si="1"/>
        <v>0.16666666666666666</v>
      </c>
    </row>
    <row r="34" spans="2:18" ht="13.15" customHeight="1">
      <c r="B34" s="10" t="s">
        <v>411</v>
      </c>
      <c r="C34" s="156" t="s">
        <v>412</v>
      </c>
      <c r="D34" s="223">
        <v>43922</v>
      </c>
      <c r="E34" s="156" t="s">
        <v>311</v>
      </c>
      <c r="F34" s="156" t="s">
        <v>396</v>
      </c>
      <c r="R34" s="222">
        <f t="shared" si="1"/>
        <v>1</v>
      </c>
    </row>
    <row r="35" spans="2:18" ht="13.15" customHeight="1">
      <c r="B35" s="10" t="s">
        <v>413</v>
      </c>
      <c r="C35" s="156" t="s">
        <v>414</v>
      </c>
      <c r="D35" s="223">
        <v>43709</v>
      </c>
      <c r="E35" s="156" t="s">
        <v>311</v>
      </c>
      <c r="F35" s="156" t="s">
        <v>394</v>
      </c>
      <c r="R35" s="222">
        <f t="shared" si="1"/>
        <v>1.5833333333333333</v>
      </c>
    </row>
    <row r="36" spans="2:18" ht="13.15" customHeight="1">
      <c r="B36" s="10" t="s">
        <v>415</v>
      </c>
      <c r="C36" s="156" t="s">
        <v>416</v>
      </c>
      <c r="D36" s="223">
        <v>40238</v>
      </c>
      <c r="E36" s="156" t="s">
        <v>310</v>
      </c>
      <c r="F36" s="156" t="s">
        <v>394</v>
      </c>
      <c r="R36" s="222">
        <f t="shared" si="1"/>
        <v>11.083333333333334</v>
      </c>
    </row>
    <row r="37" spans="2:18" ht="13.15" customHeight="1">
      <c r="B37" s="10" t="s">
        <v>417</v>
      </c>
      <c r="C37" s="156" t="s">
        <v>418</v>
      </c>
      <c r="D37" s="223">
        <v>41730</v>
      </c>
      <c r="E37" s="156" t="s">
        <v>311</v>
      </c>
      <c r="F37" s="156" t="s">
        <v>396</v>
      </c>
      <c r="R37" s="222">
        <f t="shared" si="1"/>
        <v>7</v>
      </c>
    </row>
    <row r="38" spans="2:18" ht="13.15" customHeight="1">
      <c r="B38" s="10" t="s">
        <v>419</v>
      </c>
      <c r="C38" s="156" t="s">
        <v>420</v>
      </c>
      <c r="D38" s="223">
        <v>42948</v>
      </c>
      <c r="E38" s="156" t="s">
        <v>311</v>
      </c>
      <c r="F38" s="156" t="s">
        <v>394</v>
      </c>
      <c r="R38" s="222">
        <f t="shared" si="1"/>
        <v>3.6666666666666665</v>
      </c>
    </row>
    <row r="39" spans="2:18" ht="13.15" customHeight="1">
      <c r="B39" s="10" t="s">
        <v>421</v>
      </c>
      <c r="C39" s="156" t="s">
        <v>422</v>
      </c>
      <c r="D39" s="223">
        <v>41640</v>
      </c>
      <c r="E39" s="156" t="s">
        <v>310</v>
      </c>
      <c r="F39" s="156" t="s">
        <v>394</v>
      </c>
      <c r="R39" s="222">
        <f t="shared" si="1"/>
        <v>7.25</v>
      </c>
    </row>
    <row r="40" spans="2:18" ht="13.15" customHeight="1">
      <c r="B40" s="10" t="s">
        <v>423</v>
      </c>
      <c r="C40" s="156" t="s">
        <v>424</v>
      </c>
      <c r="D40" s="223">
        <v>42125</v>
      </c>
      <c r="E40" s="156" t="s">
        <v>311</v>
      </c>
      <c r="F40" s="156" t="s">
        <v>394</v>
      </c>
      <c r="R40" s="222">
        <f t="shared" si="1"/>
        <v>5.916666666666667</v>
      </c>
    </row>
    <row r="41" spans="2:18" ht="13.15" customHeight="1" thickBot="1">
      <c r="B41" s="9" t="s">
        <v>425</v>
      </c>
      <c r="C41" s="157" t="s">
        <v>426</v>
      </c>
      <c r="D41" s="224">
        <v>43556</v>
      </c>
      <c r="E41" s="157" t="s">
        <v>310</v>
      </c>
      <c r="F41" s="157" t="s">
        <v>394</v>
      </c>
      <c r="R41" s="222">
        <f t="shared" si="1"/>
        <v>2</v>
      </c>
    </row>
    <row r="42" spans="2:18">
      <c r="B42" s="317" t="s">
        <v>427</v>
      </c>
      <c r="C42" s="318"/>
      <c r="D42" s="318"/>
      <c r="E42" s="318"/>
      <c r="F42" s="318"/>
      <c r="R42" s="222"/>
    </row>
    <row r="43" spans="2:18">
      <c r="B43" s="21"/>
      <c r="C43" s="22"/>
      <c r="D43" s="22"/>
      <c r="E43" s="22"/>
    </row>
    <row r="44" spans="2:18">
      <c r="B44" s="41" t="s">
        <v>48</v>
      </c>
      <c r="C44" s="41"/>
      <c r="D44" s="41"/>
      <c r="E44" s="41"/>
      <c r="F44" s="41"/>
      <c r="G44" s="41"/>
      <c r="H44" s="41"/>
      <c r="I44" s="41"/>
      <c r="J44" s="41"/>
    </row>
    <row r="45" spans="2:18">
      <c r="B45" s="21"/>
      <c r="C45" s="22"/>
      <c r="D45" s="22"/>
      <c r="E45" s="22"/>
    </row>
    <row r="46" spans="2:18">
      <c r="B46" s="21"/>
      <c r="C46" s="22"/>
      <c r="D46" s="22"/>
      <c r="E46" s="22"/>
    </row>
    <row r="47" spans="2:18">
      <c r="B47" s="21"/>
      <c r="C47" s="22"/>
      <c r="D47" s="22"/>
      <c r="E47" s="22"/>
    </row>
    <row r="48" spans="2:18">
      <c r="B48" s="21"/>
      <c r="C48" s="22"/>
      <c r="D48" s="22"/>
      <c r="E48" s="22"/>
    </row>
    <row r="49" spans="2:5">
      <c r="B49" s="21"/>
      <c r="C49" s="22"/>
      <c r="D49" s="22"/>
      <c r="E49" s="22"/>
    </row>
    <row r="50" spans="2:5">
      <c r="B50" s="21"/>
      <c r="C50" s="22"/>
      <c r="D50" s="22"/>
      <c r="E50" s="22"/>
    </row>
    <row r="51" spans="2:5">
      <c r="B51" s="21"/>
      <c r="C51" s="22"/>
      <c r="D51" s="22"/>
      <c r="E51" s="22"/>
    </row>
    <row r="52" spans="2:5">
      <c r="B52" s="21"/>
      <c r="C52" s="22"/>
      <c r="D52" s="22"/>
      <c r="E52" s="22"/>
    </row>
    <row r="53" spans="2:5">
      <c r="B53" s="21"/>
      <c r="C53" s="22"/>
      <c r="D53" s="22"/>
      <c r="E53" s="22"/>
    </row>
    <row r="54" spans="2:5">
      <c r="B54" s="19"/>
      <c r="C54" s="22"/>
      <c r="D54" s="22"/>
      <c r="E54" s="22"/>
    </row>
    <row r="55" spans="2:5">
      <c r="B55" s="21"/>
      <c r="C55" s="22"/>
      <c r="D55" s="22"/>
      <c r="E55" s="22"/>
    </row>
    <row r="56" spans="2:5">
      <c r="B56" s="20"/>
      <c r="C56" s="20"/>
      <c r="D56" s="20"/>
      <c r="E56" s="20"/>
    </row>
  </sheetData>
  <sheetProtection algorithmName="SHA-512" hashValue="obchp5LBqJsqLqJ2KTx6K4a/A+DTZ3snErbMwfT1meSx7MAfoyGIRScjbRif0KfW+pB5zsMOpT/1mo+R6Ix1FA==" saltValue="7xjch3XNP6+DZmLirgt1YA==" spinCount="100000" sheet="1" objects="1" scenarios="1"/>
  <mergeCells count="7">
    <mergeCell ref="B7:F7"/>
    <mergeCell ref="B22:F22"/>
    <mergeCell ref="B42:F42"/>
    <mergeCell ref="H18:Q18"/>
    <mergeCell ref="B23:F23"/>
    <mergeCell ref="B24:F24"/>
    <mergeCell ref="B25:F25"/>
  </mergeCells>
  <conditionalFormatting sqref="R28:R41">
    <cfRule type="cellIs" dxfId="5" priority="4" operator="between">
      <formula>4</formula>
      <formula>7</formula>
    </cfRule>
    <cfRule type="cellIs" dxfId="4" priority="5" operator="greaterThan">
      <formula>7</formula>
    </cfRule>
    <cfRule type="cellIs" dxfId="3" priority="6" operator="lessThan">
      <formula>4</formula>
    </cfRule>
  </conditionalFormatting>
  <conditionalFormatting sqref="R10:R19 R21">
    <cfRule type="cellIs" dxfId="2" priority="1" operator="between">
      <formula>4</formula>
      <formula>7</formula>
    </cfRule>
    <cfRule type="cellIs" dxfId="1" priority="2" operator="greaterThan">
      <formula>7</formula>
    </cfRule>
    <cfRule type="cellIs" dxfId="0" priority="3" operator="lessThan">
      <formula>4</formula>
    </cfRule>
  </conditionalFormatting>
  <pageMargins left="0.7" right="0.7" top="0.75" bottom="0.75" header="0.3" footer="0.3"/>
  <pageSetup paperSize="9" scale="41" orientation="portrait" horizontalDpi="1200" verticalDpi="1200" r:id="rId1"/>
  <headerFooter>
    <oddFooter>&amp;L&amp;1#&amp;"Calibri"&amp;7&amp;K000000C2 General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47"/>
  <sheetViews>
    <sheetView zoomScaleNormal="100" workbookViewId="0"/>
  </sheetViews>
  <sheetFormatPr defaultColWidth="9.28515625" defaultRowHeight="12.75"/>
  <cols>
    <col min="1" max="1" width="4.42578125" customWidth="1"/>
    <col min="2" max="2" width="33.5703125" customWidth="1"/>
    <col min="3" max="3" width="11.85546875" customWidth="1"/>
    <col min="4" max="4" width="14.140625" customWidth="1"/>
    <col min="5" max="6" width="14.5703125" customWidth="1"/>
  </cols>
  <sheetData>
    <row r="1" spans="1:9" ht="13.15" customHeight="1"/>
    <row r="2" spans="1:9">
      <c r="C2" s="4"/>
      <c r="F2" s="4" t="s">
        <v>0</v>
      </c>
    </row>
    <row r="5" spans="1:9" ht="20.25">
      <c r="B5" s="48" t="s">
        <v>428</v>
      </c>
      <c r="C5" s="285"/>
      <c r="D5" s="285"/>
      <c r="E5" s="285"/>
      <c r="F5" s="285"/>
      <c r="G5" s="285"/>
      <c r="H5" s="285"/>
      <c r="I5" s="285"/>
    </row>
    <row r="6" spans="1:9">
      <c r="B6" s="67"/>
      <c r="C6" s="61"/>
      <c r="D6" s="61"/>
      <c r="E6" s="61"/>
      <c r="F6" s="61"/>
      <c r="G6" s="61"/>
      <c r="H6" s="61"/>
      <c r="I6" s="61"/>
    </row>
    <row r="7" spans="1:9" ht="64.900000000000006" customHeight="1">
      <c r="B7" s="295" t="s">
        <v>429</v>
      </c>
      <c r="C7" s="295"/>
      <c r="D7" s="295"/>
      <c r="E7" s="295"/>
      <c r="F7" s="295"/>
    </row>
    <row r="8" spans="1:9">
      <c r="C8" s="20"/>
    </row>
    <row r="9" spans="1:9">
      <c r="A9" s="54" t="s">
        <v>430</v>
      </c>
      <c r="B9" s="297" t="s">
        <v>431</v>
      </c>
      <c r="C9" s="297"/>
      <c r="D9" s="297"/>
      <c r="E9" s="297"/>
      <c r="F9" s="47" t="s">
        <v>432</v>
      </c>
    </row>
    <row r="10" spans="1:9">
      <c r="B10" s="319" t="s">
        <v>433</v>
      </c>
      <c r="C10" s="319"/>
      <c r="D10" s="319"/>
      <c r="E10" s="319"/>
      <c r="F10" s="140">
        <v>0.25</v>
      </c>
    </row>
    <row r="11" spans="1:9">
      <c r="B11" s="320" t="s">
        <v>434</v>
      </c>
      <c r="C11" s="320"/>
      <c r="D11" s="320"/>
      <c r="E11" s="320"/>
      <c r="F11" s="140">
        <v>0.25</v>
      </c>
    </row>
    <row r="12" spans="1:9">
      <c r="B12" s="320" t="s">
        <v>435</v>
      </c>
      <c r="C12" s="320"/>
      <c r="D12" s="320"/>
      <c r="E12" s="320"/>
      <c r="F12" s="140">
        <v>0.25</v>
      </c>
    </row>
    <row r="13" spans="1:9" ht="15" thickBot="1">
      <c r="B13" s="321" t="s">
        <v>436</v>
      </c>
      <c r="C13" s="321"/>
      <c r="D13" s="321"/>
      <c r="E13" s="321"/>
      <c r="F13" s="148">
        <v>0.25</v>
      </c>
    </row>
    <row r="14" spans="1:9" ht="21" customHeight="1">
      <c r="B14" s="289" t="s">
        <v>437</v>
      </c>
      <c r="C14" s="289"/>
      <c r="D14" s="289"/>
      <c r="E14" s="289"/>
      <c r="F14" s="289"/>
    </row>
    <row r="15" spans="1:9">
      <c r="B15" s="51"/>
      <c r="C15" s="17"/>
    </row>
    <row r="16" spans="1:9" ht="12.75" customHeight="1">
      <c r="B16" s="297" t="s">
        <v>438</v>
      </c>
      <c r="C16" s="297"/>
      <c r="D16" s="297"/>
      <c r="E16" s="297"/>
      <c r="F16" s="47" t="s">
        <v>432</v>
      </c>
    </row>
    <row r="17" spans="2:6">
      <c r="B17" s="319" t="s">
        <v>435</v>
      </c>
      <c r="C17" s="319"/>
      <c r="D17" s="319"/>
      <c r="E17" s="319"/>
      <c r="F17" s="140">
        <v>0.6</v>
      </c>
    </row>
    <row r="18" spans="2:6">
      <c r="B18" s="320" t="s">
        <v>439</v>
      </c>
      <c r="C18" s="320"/>
      <c r="D18" s="320"/>
      <c r="E18" s="320"/>
      <c r="F18" s="140">
        <v>0.3</v>
      </c>
    </row>
    <row r="19" spans="2:6" ht="13.5" thickBot="1">
      <c r="B19" s="321" t="s">
        <v>440</v>
      </c>
      <c r="C19" s="321"/>
      <c r="D19" s="321"/>
      <c r="E19" s="321"/>
      <c r="F19" s="148">
        <v>0.1</v>
      </c>
    </row>
    <row r="20" spans="2:6">
      <c r="B20" s="18"/>
      <c r="C20" s="17"/>
    </row>
    <row r="21" spans="2:6" ht="27.75" customHeight="1">
      <c r="B21" s="41" t="s">
        <v>441</v>
      </c>
      <c r="C21" s="47"/>
      <c r="D21" s="47" t="s">
        <v>442</v>
      </c>
      <c r="E21" s="47" t="s">
        <v>443</v>
      </c>
      <c r="F21" s="47" t="s">
        <v>444</v>
      </c>
    </row>
    <row r="22" spans="2:6" ht="38.25">
      <c r="B22" s="10" t="s">
        <v>445</v>
      </c>
      <c r="C22" s="171"/>
      <c r="D22" s="167" t="s">
        <v>446</v>
      </c>
      <c r="E22" s="167" t="s">
        <v>447</v>
      </c>
      <c r="F22" s="167" t="s">
        <v>448</v>
      </c>
    </row>
    <row r="23" spans="2:6">
      <c r="B23" s="10" t="s">
        <v>449</v>
      </c>
      <c r="C23" s="171"/>
      <c r="D23" s="138">
        <v>0.4</v>
      </c>
      <c r="E23" s="138">
        <v>0.32</v>
      </c>
      <c r="F23" s="138">
        <v>0.35</v>
      </c>
    </row>
    <row r="24" spans="2:6" ht="13.5" thickBot="1">
      <c r="B24" s="9" t="s">
        <v>450</v>
      </c>
      <c r="C24" s="172"/>
      <c r="D24" s="162" t="s">
        <v>451</v>
      </c>
      <c r="E24" s="162" t="s">
        <v>452</v>
      </c>
      <c r="F24" s="162" t="s">
        <v>453</v>
      </c>
    </row>
    <row r="25" spans="2:6" ht="13.5" customHeight="1">
      <c r="B25" s="298" t="s">
        <v>454</v>
      </c>
      <c r="C25" s="298"/>
      <c r="D25" s="298"/>
      <c r="E25" s="298"/>
      <c r="F25" s="298"/>
    </row>
    <row r="26" spans="2:6">
      <c r="B26" s="18"/>
      <c r="C26" s="17"/>
    </row>
    <row r="27" spans="2:6">
      <c r="B27" s="41" t="s">
        <v>52</v>
      </c>
      <c r="C27" s="53"/>
      <c r="D27" s="53"/>
      <c r="E27" s="53"/>
      <c r="F27" s="53"/>
    </row>
    <row r="28" spans="2:6" ht="42.75" customHeight="1">
      <c r="B28" s="69" t="s">
        <v>455</v>
      </c>
      <c r="C28" s="322" t="s">
        <v>456</v>
      </c>
      <c r="D28" s="322"/>
      <c r="E28" s="322"/>
      <c r="F28" s="322"/>
    </row>
    <row r="29" spans="2:6" ht="67.5" customHeight="1">
      <c r="B29" s="70" t="s">
        <v>457</v>
      </c>
      <c r="C29" s="322" t="s">
        <v>458</v>
      </c>
      <c r="D29" s="322"/>
      <c r="E29" s="322"/>
      <c r="F29" s="322"/>
    </row>
    <row r="30" spans="2:6" ht="54.75" customHeight="1">
      <c r="B30" s="70" t="s">
        <v>459</v>
      </c>
      <c r="C30" s="322" t="s">
        <v>460</v>
      </c>
      <c r="D30" s="322"/>
      <c r="E30" s="322"/>
      <c r="F30" s="322"/>
    </row>
    <row r="31" spans="2:6" ht="41.25" customHeight="1">
      <c r="B31" s="70" t="s">
        <v>461</v>
      </c>
      <c r="C31" s="322" t="s">
        <v>462</v>
      </c>
      <c r="D31" s="322"/>
      <c r="E31" s="322"/>
      <c r="F31" s="322"/>
    </row>
    <row r="32" spans="2:6" ht="42" customHeight="1">
      <c r="B32" s="70" t="s">
        <v>463</v>
      </c>
      <c r="C32" s="322" t="s">
        <v>464</v>
      </c>
      <c r="D32" s="322"/>
      <c r="E32" s="322"/>
      <c r="F32" s="322"/>
    </row>
    <row r="33" spans="2:6" ht="70.900000000000006" customHeight="1" thickBot="1">
      <c r="B33" s="71" t="s">
        <v>465</v>
      </c>
      <c r="C33" s="323" t="s">
        <v>466</v>
      </c>
      <c r="D33" s="323"/>
      <c r="E33" s="323"/>
      <c r="F33" s="323"/>
    </row>
    <row r="34" spans="2:6">
      <c r="B34" s="21"/>
      <c r="C34" s="22"/>
    </row>
    <row r="35" spans="2:6">
      <c r="B35" s="219" t="s">
        <v>76</v>
      </c>
      <c r="C35" s="22"/>
    </row>
    <row r="36" spans="2:6">
      <c r="B36" s="21"/>
      <c r="C36" s="22"/>
    </row>
    <row r="37" spans="2:6">
      <c r="B37" s="220" t="s">
        <v>97</v>
      </c>
    </row>
    <row r="38" spans="2:6">
      <c r="B38" s="21"/>
      <c r="C38" s="22"/>
    </row>
    <row r="39" spans="2:6">
      <c r="B39" s="21"/>
      <c r="C39" s="22"/>
    </row>
    <row r="40" spans="2:6">
      <c r="B40" s="21"/>
      <c r="C40" s="22"/>
    </row>
    <row r="41" spans="2:6">
      <c r="B41" s="21"/>
      <c r="C41" s="22"/>
    </row>
    <row r="42" spans="2:6">
      <c r="B42" s="21"/>
      <c r="C42" s="22"/>
    </row>
    <row r="43" spans="2:6">
      <c r="B43" s="21"/>
      <c r="C43" s="22"/>
    </row>
    <row r="44" spans="2:6">
      <c r="B44" s="21"/>
      <c r="C44" s="22"/>
    </row>
    <row r="45" spans="2:6">
      <c r="B45" s="19"/>
      <c r="C45" s="22"/>
    </row>
    <row r="46" spans="2:6">
      <c r="B46" s="21"/>
      <c r="C46" s="22"/>
    </row>
    <row r="47" spans="2:6">
      <c r="B47" s="20"/>
      <c r="C47" s="20"/>
    </row>
  </sheetData>
  <sheetProtection algorithmName="SHA-512" hashValue="HdkQG1ucqHg5rrLvVujt402SHO8UWsSpsA6lFMRDY4cCln0dc+7YDvjXlf4bqyn9JCg4v8i7qHOoLsUjmJS9Yw==" saltValue="MebRBvY56veW5YR7gi4LLQ==" spinCount="100000" sheet="1" objects="1" scenarios="1"/>
  <mergeCells count="19">
    <mergeCell ref="C5:I5"/>
    <mergeCell ref="C28:F28"/>
    <mergeCell ref="C29:F29"/>
    <mergeCell ref="C30:F30"/>
    <mergeCell ref="C31:F31"/>
    <mergeCell ref="B7:F7"/>
    <mergeCell ref="B19:E19"/>
    <mergeCell ref="B9:E9"/>
    <mergeCell ref="B10:E10"/>
    <mergeCell ref="B11:E11"/>
    <mergeCell ref="B12:E12"/>
    <mergeCell ref="B13:E13"/>
    <mergeCell ref="B14:F14"/>
    <mergeCell ref="C32:F32"/>
    <mergeCell ref="C33:F33"/>
    <mergeCell ref="B16:E16"/>
    <mergeCell ref="B17:E17"/>
    <mergeCell ref="B18:E18"/>
    <mergeCell ref="B25:F25"/>
  </mergeCells>
  <hyperlinks>
    <hyperlink ref="B35" r:id="rId1" display="https://www.vodafone.com/ar2021" xr:uid="{B4C45456-7870-4F63-9346-789636DCA843}"/>
    <hyperlink ref="B37" r:id="rId2" display="https://www.vodafone.com/fair-pay" xr:uid="{7584E683-E7FE-4D81-9361-63A20F369F39}"/>
  </hyperlinks>
  <pageMargins left="0.7" right="0.7" top="0.75" bottom="0.75" header="0.3" footer="0.3"/>
  <pageSetup paperSize="9" scale="82" orientation="portrait" horizontalDpi="1200" verticalDpi="1200" r:id="rId3"/>
  <headerFooter>
    <oddFooter>&amp;L&amp;1#&amp;"Calibri"&amp;7&amp;K000000C2 General</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
  <sheetViews>
    <sheetView view="pageBreakPreview" zoomScale="60" zoomScaleNormal="100" workbookViewId="0"/>
  </sheetViews>
  <sheetFormatPr defaultColWidth="9" defaultRowHeight="12.75"/>
  <sheetData/>
  <sheetProtection algorithmName="SHA-512" hashValue="crPMRvfG7AXkNCya+9yu7dd+OXmVT3mKwx3mSq8w4Lo5iH1p2Zf3Q/RJhwRC4RYZyJPXbTFVtJVfIDjdgLpu1g==" saltValue="WRL8Q3/w98WJhQO2+Z96yw=="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C49"/>
  <sheetViews>
    <sheetView zoomScaleNormal="100" workbookViewId="0"/>
  </sheetViews>
  <sheetFormatPr defaultColWidth="9.28515625" defaultRowHeight="12.75"/>
  <cols>
    <col min="1" max="1" width="4.42578125" customWidth="1"/>
    <col min="2" max="2" width="99.5703125" bestFit="1" customWidth="1"/>
    <col min="3" max="3" width="12.42578125" customWidth="1"/>
    <col min="4" max="4" width="4.42578125" customWidth="1"/>
  </cols>
  <sheetData>
    <row r="1" spans="2:3" ht="13.15" customHeight="1"/>
    <row r="2" spans="2:3">
      <c r="C2" s="4" t="s">
        <v>0</v>
      </c>
    </row>
    <row r="3" spans="2:3">
      <c r="C3" s="3"/>
    </row>
    <row r="5" spans="2:3" ht="20.25">
      <c r="B5" s="24" t="s">
        <v>55</v>
      </c>
      <c r="C5" s="20"/>
    </row>
    <row r="6" spans="2:3">
      <c r="B6" s="20"/>
      <c r="C6" s="20"/>
    </row>
    <row r="7" spans="2:3" ht="47.25">
      <c r="B7" s="91" t="s">
        <v>467</v>
      </c>
      <c r="C7" s="20"/>
    </row>
    <row r="8" spans="2:3" ht="322.5" customHeight="1">
      <c r="B8" s="63" t="s">
        <v>468</v>
      </c>
      <c r="C8" s="20"/>
    </row>
    <row r="9" spans="2:3" ht="308.25" customHeight="1">
      <c r="B9" s="63" t="s">
        <v>469</v>
      </c>
      <c r="C9" s="17"/>
    </row>
    <row r="10" spans="2:3" ht="171.75" customHeight="1">
      <c r="B10" s="63" t="s">
        <v>470</v>
      </c>
      <c r="C10" s="17"/>
    </row>
    <row r="11" spans="2:3" ht="270" customHeight="1">
      <c r="B11" s="63" t="s">
        <v>471</v>
      </c>
      <c r="C11" s="17"/>
    </row>
    <row r="12" spans="2:3" ht="114" customHeight="1">
      <c r="B12" s="63" t="s">
        <v>472</v>
      </c>
      <c r="C12" s="17"/>
    </row>
    <row r="13" spans="2:3" ht="39.4" customHeight="1">
      <c r="B13" s="18"/>
      <c r="C13" s="17"/>
    </row>
    <row r="14" spans="2:3">
      <c r="B14" s="25" t="s">
        <v>473</v>
      </c>
      <c r="C14" s="17"/>
    </row>
    <row r="15" spans="2:3">
      <c r="B15" s="18" t="s">
        <v>474</v>
      </c>
      <c r="C15" s="18"/>
    </row>
    <row r="16" spans="2:3">
      <c r="B16" s="18" t="s">
        <v>475</v>
      </c>
      <c r="C16" s="18"/>
    </row>
    <row r="17" spans="2:3">
      <c r="B17" s="218">
        <v>44343</v>
      </c>
      <c r="C17" s="17"/>
    </row>
    <row r="18" spans="2:3">
      <c r="B18" s="18"/>
      <c r="C18" s="17"/>
    </row>
    <row r="19" spans="2:3">
      <c r="B19" s="18"/>
      <c r="C19" s="17"/>
    </row>
    <row r="20" spans="2:3">
      <c r="B20" s="18"/>
      <c r="C20" s="17"/>
    </row>
    <row r="21" spans="2:3">
      <c r="B21" s="18"/>
      <c r="C21" s="17"/>
    </row>
    <row r="22" spans="2:3" ht="54.6" customHeight="1">
      <c r="B22" s="104" t="s">
        <v>476</v>
      </c>
      <c r="C22" s="17"/>
    </row>
    <row r="23" spans="2:3">
      <c r="B23" s="18"/>
      <c r="C23" s="17"/>
    </row>
    <row r="24" spans="2:3">
      <c r="B24" s="18"/>
      <c r="C24" s="17"/>
    </row>
    <row r="25" spans="2:3">
      <c r="B25" s="18"/>
      <c r="C25" s="17"/>
    </row>
    <row r="26" spans="2:3">
      <c r="B26" s="18"/>
      <c r="C26" s="17"/>
    </row>
    <row r="27" spans="2:3">
      <c r="B27" s="18"/>
      <c r="C27" s="17"/>
    </row>
    <row r="28" spans="2:3">
      <c r="B28" s="18"/>
      <c r="C28" s="17"/>
    </row>
    <row r="29" spans="2:3">
      <c r="B29" s="18"/>
      <c r="C29" s="17"/>
    </row>
    <row r="30" spans="2:3">
      <c r="B30" s="18"/>
      <c r="C30" s="17"/>
    </row>
    <row r="31" spans="2:3">
      <c r="B31" s="18"/>
      <c r="C31" s="17"/>
    </row>
    <row r="32" spans="2:3">
      <c r="B32" s="18"/>
      <c r="C32" s="17"/>
    </row>
    <row r="33" spans="2:3">
      <c r="B33" s="21"/>
      <c r="C33" s="17"/>
    </row>
    <row r="34" spans="2:3">
      <c r="B34" s="18"/>
      <c r="C34" s="17"/>
    </row>
    <row r="35" spans="2:3">
      <c r="B35" s="18"/>
      <c r="C35" s="17"/>
    </row>
    <row r="36" spans="2:3">
      <c r="B36" s="21"/>
      <c r="C36" s="22"/>
    </row>
    <row r="37" spans="2:3">
      <c r="B37" s="21"/>
      <c r="C37" s="22"/>
    </row>
    <row r="38" spans="2:3">
      <c r="B38" s="21"/>
      <c r="C38" s="22"/>
    </row>
    <row r="39" spans="2:3">
      <c r="B39" s="21"/>
      <c r="C39" s="22"/>
    </row>
    <row r="40" spans="2:3">
      <c r="B40" s="21"/>
      <c r="C40" s="22"/>
    </row>
    <row r="41" spans="2:3">
      <c r="B41" s="21"/>
      <c r="C41" s="22"/>
    </row>
    <row r="42" spans="2:3">
      <c r="B42" s="21"/>
      <c r="C42" s="22"/>
    </row>
    <row r="43" spans="2:3">
      <c r="B43" s="21"/>
      <c r="C43" s="22"/>
    </row>
    <row r="44" spans="2:3">
      <c r="B44" s="21"/>
      <c r="C44" s="22"/>
    </row>
    <row r="45" spans="2:3">
      <c r="B45" s="21"/>
      <c r="C45" s="22"/>
    </row>
    <row r="46" spans="2:3">
      <c r="B46" s="21"/>
      <c r="C46" s="22"/>
    </row>
    <row r="47" spans="2:3">
      <c r="B47" s="19"/>
      <c r="C47" s="22"/>
    </row>
    <row r="48" spans="2:3">
      <c r="B48" s="21"/>
      <c r="C48" s="22"/>
    </row>
    <row r="49" spans="2:3">
      <c r="B49" s="20"/>
      <c r="C49" s="20"/>
    </row>
  </sheetData>
  <sheetProtection algorithmName="SHA-512" hashValue="uGWh+lD5qLh6exv+BpS/s4dnHUFDhFqoKUshLOP+T/kz38hJU5MQsvo5NmucobiFroz/3p5E0Q1Jis8uvlHpxA==" saltValue="wGY90k4l+9MzKWeeeGt8bQ==" spinCount="100000" sheet="1" objects="1" scenarios="1"/>
  <pageMargins left="0.7" right="0.7" top="0.75" bottom="0.75" header="0.3" footer="0.3"/>
  <pageSetup paperSize="9" scale="42" orientation="portrait" horizontalDpi="1200" verticalDpi="1200" r:id="rId1"/>
  <headerFooter>
    <oddFooter>&amp;L&amp;1#&amp;"Calibri"&amp;7&amp;K000000C2 General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E69"/>
  <sheetViews>
    <sheetView zoomScaleNormal="100" workbookViewId="0"/>
  </sheetViews>
  <sheetFormatPr defaultColWidth="9.28515625" defaultRowHeight="12.75"/>
  <cols>
    <col min="1" max="1" width="4.42578125" customWidth="1"/>
    <col min="2" max="2" width="87.42578125" customWidth="1"/>
    <col min="3" max="5" width="16.28515625" customWidth="1"/>
    <col min="6" max="6" width="4.42578125" customWidth="1"/>
  </cols>
  <sheetData>
    <row r="1" spans="2:5" ht="13.15" customHeight="1"/>
    <row r="2" spans="2:5">
      <c r="E2" s="4" t="s">
        <v>0</v>
      </c>
    </row>
    <row r="3" spans="2:5">
      <c r="E3" s="3"/>
    </row>
    <row r="5" spans="2:5" ht="20.25">
      <c r="B5" s="24" t="s">
        <v>477</v>
      </c>
      <c r="C5" s="20"/>
      <c r="D5" s="20"/>
      <c r="E5" s="20"/>
    </row>
    <row r="6" spans="2:5">
      <c r="B6" s="20"/>
      <c r="C6" s="20"/>
      <c r="D6" s="20"/>
      <c r="E6" s="20"/>
    </row>
    <row r="7" spans="2:5" ht="32.65" customHeight="1">
      <c r="B7" s="295" t="s">
        <v>478</v>
      </c>
      <c r="C7" s="295"/>
      <c r="D7" s="295"/>
      <c r="E7" s="295"/>
    </row>
    <row r="8" spans="2:5" ht="15.75">
      <c r="B8" s="295"/>
      <c r="C8" s="295"/>
      <c r="D8" s="295"/>
      <c r="E8" s="295"/>
    </row>
    <row r="9" spans="2:5">
      <c r="B9" s="92" t="s">
        <v>479</v>
      </c>
      <c r="C9" s="299" t="s">
        <v>57</v>
      </c>
      <c r="D9" s="299"/>
      <c r="E9" s="299"/>
    </row>
    <row r="10" spans="2:5">
      <c r="B10" s="26" t="s">
        <v>480</v>
      </c>
      <c r="C10" s="12" t="s">
        <v>343</v>
      </c>
      <c r="D10" s="13" t="s">
        <v>338</v>
      </c>
      <c r="E10" s="12" t="s">
        <v>481</v>
      </c>
    </row>
    <row r="11" spans="2:5">
      <c r="B11" s="10" t="s">
        <v>482</v>
      </c>
      <c r="C11" s="132">
        <v>5832</v>
      </c>
      <c r="D11" s="210">
        <v>701</v>
      </c>
      <c r="E11" s="211">
        <v>5131</v>
      </c>
    </row>
    <row r="12" spans="2:5" ht="15.75">
      <c r="B12" s="10" t="s">
        <v>483</v>
      </c>
      <c r="C12" s="131">
        <v>0.27</v>
      </c>
      <c r="D12" s="210">
        <v>0.02</v>
      </c>
      <c r="E12" s="210">
        <v>0.25</v>
      </c>
    </row>
    <row r="13" spans="2:5" ht="15.75">
      <c r="B13" s="10" t="s">
        <v>484</v>
      </c>
      <c r="C13" s="131">
        <v>1.1000000000000001</v>
      </c>
      <c r="D13" s="210">
        <v>0.04</v>
      </c>
      <c r="E13" s="210">
        <v>1.06</v>
      </c>
    </row>
    <row r="14" spans="2:5" ht="15.75">
      <c r="B14" s="10" t="s">
        <v>485</v>
      </c>
      <c r="C14" s="131">
        <v>1.37</v>
      </c>
      <c r="D14" s="210">
        <v>0.06</v>
      </c>
      <c r="E14" s="210">
        <v>1.31</v>
      </c>
    </row>
    <row r="15" spans="2:5" ht="15.75">
      <c r="B15" s="10" t="s">
        <v>486</v>
      </c>
      <c r="C15" s="131">
        <v>1E-3</v>
      </c>
      <c r="D15" s="210">
        <v>0</v>
      </c>
      <c r="E15" s="210">
        <v>1E-3</v>
      </c>
    </row>
    <row r="16" spans="2:5" ht="15.75">
      <c r="B16" s="10" t="s">
        <v>487</v>
      </c>
      <c r="C16" s="131">
        <v>2.04</v>
      </c>
      <c r="D16" s="210">
        <v>0.14000000000000001</v>
      </c>
      <c r="E16" s="212">
        <v>1.89</v>
      </c>
    </row>
    <row r="17" spans="2:5" ht="15.75">
      <c r="B17" s="10" t="s">
        <v>488</v>
      </c>
      <c r="C17" s="131">
        <v>2.31</v>
      </c>
      <c r="D17" s="210">
        <v>0.16</v>
      </c>
      <c r="E17" s="210">
        <v>2.15</v>
      </c>
    </row>
    <row r="18" spans="2:5" ht="15.75">
      <c r="B18" s="10" t="s">
        <v>489</v>
      </c>
      <c r="C18" s="131">
        <v>117</v>
      </c>
      <c r="D18" s="210">
        <v>59</v>
      </c>
      <c r="E18" s="210">
        <v>122</v>
      </c>
    </row>
    <row r="19" spans="2:5">
      <c r="B19" s="10" t="s">
        <v>490</v>
      </c>
      <c r="C19" s="138">
        <v>0.56000000000000005</v>
      </c>
      <c r="D19" s="173"/>
      <c r="E19" s="173"/>
    </row>
    <row r="20" spans="2:5" ht="15.75">
      <c r="B20" s="10" t="s">
        <v>491</v>
      </c>
      <c r="C20" s="131">
        <v>7.1</v>
      </c>
      <c r="D20" s="173"/>
      <c r="E20" s="173"/>
    </row>
    <row r="21" spans="2:5" ht="13.5" thickBot="1">
      <c r="B21" s="174" t="s">
        <v>492</v>
      </c>
      <c r="C21" s="169">
        <v>5.2</v>
      </c>
      <c r="D21" s="153"/>
      <c r="E21" s="153"/>
    </row>
    <row r="22" spans="2:5">
      <c r="B22" s="18"/>
      <c r="C22" s="17"/>
      <c r="D22" s="17"/>
      <c r="E22" s="17"/>
    </row>
    <row r="23" spans="2:5">
      <c r="B23" s="23"/>
      <c r="C23" s="17"/>
      <c r="D23" s="17"/>
      <c r="E23" s="17"/>
    </row>
    <row r="24" spans="2:5">
      <c r="B24" s="18"/>
      <c r="C24" s="17"/>
      <c r="D24" s="17"/>
      <c r="E24" s="17"/>
    </row>
    <row r="25" spans="2:5">
      <c r="B25" s="18"/>
      <c r="C25" s="17"/>
      <c r="D25" s="17"/>
      <c r="E25" s="17"/>
    </row>
    <row r="26" spans="2:5">
      <c r="B26" s="18"/>
      <c r="C26" s="17"/>
      <c r="D26" s="17"/>
      <c r="E26" s="17"/>
    </row>
    <row r="27" spans="2:5">
      <c r="B27" s="18"/>
      <c r="C27" s="17"/>
      <c r="D27" s="17"/>
      <c r="E27" s="17"/>
    </row>
    <row r="28" spans="2:5">
      <c r="B28" s="18"/>
      <c r="C28" s="17"/>
      <c r="D28" s="17"/>
      <c r="E28" s="17"/>
    </row>
    <row r="29" spans="2:5">
      <c r="B29" s="18"/>
      <c r="C29" s="17"/>
      <c r="D29" s="17"/>
      <c r="E29" s="17"/>
    </row>
    <row r="30" spans="2:5">
      <c r="B30" s="18"/>
      <c r="C30" s="17"/>
      <c r="D30" s="17"/>
      <c r="E30" s="17"/>
    </row>
    <row r="31" spans="2:5">
      <c r="B31" s="18"/>
      <c r="C31" s="17"/>
      <c r="D31" s="17"/>
      <c r="E31" s="17"/>
    </row>
    <row r="32" spans="2:5">
      <c r="B32" s="18"/>
      <c r="C32" s="17"/>
      <c r="D32" s="17"/>
      <c r="E32" s="17"/>
    </row>
    <row r="33" spans="2:5">
      <c r="B33" s="18"/>
      <c r="C33" s="17"/>
      <c r="D33" s="17"/>
      <c r="E33" s="17"/>
    </row>
    <row r="34" spans="2:5">
      <c r="B34" s="18"/>
      <c r="C34" s="17"/>
      <c r="D34" s="17"/>
      <c r="E34" s="17"/>
    </row>
    <row r="35" spans="2:5">
      <c r="B35" s="18"/>
      <c r="C35" s="18"/>
      <c r="D35" s="18"/>
      <c r="E35" s="18"/>
    </row>
    <row r="36" spans="2:5">
      <c r="B36" s="18"/>
      <c r="C36" s="18"/>
      <c r="D36" s="18"/>
      <c r="E36" s="18"/>
    </row>
    <row r="37" spans="2:5">
      <c r="B37" s="18"/>
      <c r="C37" s="17"/>
      <c r="D37" s="17"/>
      <c r="E37" s="17"/>
    </row>
    <row r="38" spans="2:5">
      <c r="B38" s="18"/>
      <c r="C38" s="17"/>
      <c r="D38" s="17"/>
      <c r="E38" s="17"/>
    </row>
    <row r="39" spans="2:5">
      <c r="B39" s="18"/>
      <c r="C39" s="17"/>
      <c r="D39" s="17"/>
      <c r="E39" s="17"/>
    </row>
    <row r="40" spans="2:5">
      <c r="B40" s="18"/>
      <c r="C40" s="17"/>
      <c r="D40" s="17"/>
      <c r="E40" s="17"/>
    </row>
    <row r="41" spans="2:5">
      <c r="B41" s="18"/>
      <c r="C41" s="17"/>
      <c r="D41" s="17"/>
      <c r="E41" s="17"/>
    </row>
    <row r="42" spans="2:5">
      <c r="B42" s="18"/>
      <c r="C42" s="17"/>
      <c r="D42" s="17"/>
      <c r="E42" s="17"/>
    </row>
    <row r="43" spans="2:5">
      <c r="B43" s="18"/>
      <c r="C43" s="17"/>
      <c r="D43" s="17"/>
      <c r="E43" s="17"/>
    </row>
    <row r="44" spans="2:5">
      <c r="B44" s="18"/>
      <c r="C44" s="17"/>
      <c r="D44" s="17"/>
      <c r="E44" s="17"/>
    </row>
    <row r="45" spans="2:5">
      <c r="B45" s="18"/>
      <c r="C45" s="17"/>
      <c r="D45" s="17"/>
      <c r="E45" s="17"/>
    </row>
    <row r="46" spans="2:5">
      <c r="B46" s="18"/>
      <c r="C46" s="17"/>
      <c r="D46" s="17"/>
      <c r="E46" s="17"/>
    </row>
    <row r="47" spans="2:5">
      <c r="B47" s="18"/>
      <c r="C47" s="17"/>
      <c r="D47" s="17"/>
      <c r="E47" s="17"/>
    </row>
    <row r="48" spans="2:5">
      <c r="B48" s="18"/>
      <c r="C48" s="17"/>
      <c r="D48" s="17"/>
      <c r="E48" s="17"/>
    </row>
    <row r="49" spans="2:5">
      <c r="B49" s="18"/>
      <c r="C49" s="17"/>
      <c r="D49" s="17"/>
      <c r="E49" s="17"/>
    </row>
    <row r="50" spans="2:5">
      <c r="B50" s="18"/>
      <c r="C50" s="17"/>
      <c r="D50" s="17"/>
      <c r="E50" s="17"/>
    </row>
    <row r="51" spans="2:5">
      <c r="B51" s="18"/>
      <c r="C51" s="17"/>
      <c r="D51" s="17"/>
      <c r="E51" s="17"/>
    </row>
    <row r="52" spans="2:5">
      <c r="B52" s="18"/>
      <c r="C52" s="17"/>
      <c r="D52" s="17"/>
      <c r="E52" s="17"/>
    </row>
    <row r="53" spans="2:5">
      <c r="B53" s="21"/>
      <c r="C53" s="17"/>
      <c r="D53" s="17"/>
      <c r="E53" s="17"/>
    </row>
    <row r="54" spans="2:5">
      <c r="B54" s="18"/>
      <c r="C54" s="17"/>
      <c r="D54" s="17"/>
      <c r="E54" s="17"/>
    </row>
    <row r="55" spans="2:5">
      <c r="B55" s="18"/>
      <c r="C55" s="17"/>
      <c r="D55" s="17"/>
      <c r="E55" s="17"/>
    </row>
    <row r="56" spans="2:5">
      <c r="B56" s="21"/>
      <c r="C56" s="22"/>
      <c r="D56" s="22"/>
      <c r="E56" s="22"/>
    </row>
    <row r="57" spans="2:5">
      <c r="B57" s="21"/>
      <c r="C57" s="22"/>
      <c r="D57" s="22"/>
      <c r="E57" s="22"/>
    </row>
    <row r="58" spans="2:5">
      <c r="B58" s="21"/>
      <c r="C58" s="22"/>
      <c r="D58" s="22"/>
      <c r="E58" s="22"/>
    </row>
    <row r="59" spans="2:5">
      <c r="B59" s="21"/>
      <c r="C59" s="22"/>
      <c r="D59" s="22"/>
      <c r="E59" s="22"/>
    </row>
    <row r="60" spans="2:5">
      <c r="B60" s="21"/>
      <c r="C60" s="22"/>
      <c r="D60" s="22"/>
      <c r="E60" s="22"/>
    </row>
    <row r="61" spans="2:5">
      <c r="B61" s="21"/>
      <c r="C61" s="22"/>
      <c r="D61" s="22"/>
      <c r="E61" s="22"/>
    </row>
    <row r="62" spans="2:5">
      <c r="B62" s="21"/>
      <c r="C62" s="22"/>
      <c r="D62" s="22"/>
      <c r="E62" s="22"/>
    </row>
    <row r="63" spans="2:5">
      <c r="B63" s="21"/>
      <c r="C63" s="22"/>
      <c r="D63" s="22"/>
      <c r="E63" s="22"/>
    </row>
    <row r="64" spans="2:5">
      <c r="B64" s="21"/>
      <c r="C64" s="22"/>
      <c r="D64" s="22"/>
      <c r="E64" s="22"/>
    </row>
    <row r="65" spans="2:5">
      <c r="B65" s="21"/>
      <c r="C65" s="22"/>
      <c r="D65" s="22"/>
      <c r="E65" s="22"/>
    </row>
    <row r="66" spans="2:5">
      <c r="B66" s="21"/>
      <c r="C66" s="22"/>
      <c r="D66" s="22"/>
      <c r="E66" s="22"/>
    </row>
    <row r="67" spans="2:5">
      <c r="B67" s="19"/>
      <c r="C67" s="22"/>
      <c r="D67" s="22"/>
      <c r="E67" s="22"/>
    </row>
    <row r="68" spans="2:5">
      <c r="B68" s="21"/>
      <c r="C68" s="22"/>
      <c r="D68" s="22"/>
      <c r="E68" s="22"/>
    </row>
    <row r="69" spans="2:5">
      <c r="B69" s="20"/>
      <c r="C69" s="20"/>
      <c r="D69" s="20"/>
      <c r="E69" s="20"/>
    </row>
  </sheetData>
  <sheetProtection algorithmName="SHA-512" hashValue="ILn8vVj5RF99CFNhrNpoUpsp1KTaIBnnYiUv09xqsLrBdKdD23zUxv4Fv76FMWchykwCBCT3e0arVLC6rsi+Zw==" saltValue="qpGHsAJUq+eALTA0fM8t3g==" spinCount="100000" sheet="1" objects="1" scenarios="1"/>
  <mergeCells count="3">
    <mergeCell ref="B8:E8"/>
    <mergeCell ref="C9:E9"/>
    <mergeCell ref="B7:E7"/>
  </mergeCells>
  <pageMargins left="0.7" right="0.7" top="0.75" bottom="0.75" header="0.3" footer="0.3"/>
  <pageSetup paperSize="9" scale="71" orientation="portrait" horizontalDpi="1200" verticalDpi="1200" r:id="rId1"/>
  <headerFooter>
    <oddFooter>&amp;L&amp;1#&amp;"Calibri"&amp;7&amp;K000000C2 General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D149"/>
  <sheetViews>
    <sheetView zoomScaleNormal="100" workbookViewId="0"/>
  </sheetViews>
  <sheetFormatPr defaultColWidth="9.28515625" defaultRowHeight="12.75"/>
  <cols>
    <col min="1" max="1" width="4.42578125" customWidth="1"/>
    <col min="2" max="2" width="23.42578125" customWidth="1"/>
    <col min="3" max="3" width="21.85546875" customWidth="1"/>
    <col min="4" max="4" width="61" customWidth="1"/>
    <col min="5" max="5" width="45.42578125" customWidth="1"/>
  </cols>
  <sheetData>
    <row r="1" spans="2:4" ht="13.15" customHeight="1"/>
    <row r="2" spans="2:4">
      <c r="D2" s="4" t="s">
        <v>0</v>
      </c>
    </row>
    <row r="3" spans="2:4">
      <c r="D3" s="3"/>
    </row>
    <row r="5" spans="2:4" ht="20.25">
      <c r="B5" s="24" t="s">
        <v>493</v>
      </c>
      <c r="C5" s="20"/>
      <c r="D5" s="20"/>
    </row>
    <row r="6" spans="2:4">
      <c r="B6" s="20"/>
      <c r="C6" s="20"/>
      <c r="D6" s="20"/>
    </row>
    <row r="7" spans="2:4" ht="39.75" customHeight="1">
      <c r="B7" s="300" t="s">
        <v>494</v>
      </c>
      <c r="C7" s="300"/>
      <c r="D7" s="300"/>
    </row>
    <row r="8" spans="2:4">
      <c r="B8" s="276"/>
      <c r="C8" s="276"/>
      <c r="D8" s="276"/>
    </row>
    <row r="9" spans="2:4">
      <c r="B9" s="242" t="s">
        <v>495</v>
      </c>
      <c r="C9" s="242" t="s">
        <v>496</v>
      </c>
      <c r="D9" s="243" t="s">
        <v>497</v>
      </c>
    </row>
    <row r="10" spans="2:4">
      <c r="B10" s="324" t="s">
        <v>498</v>
      </c>
      <c r="C10" s="324"/>
      <c r="D10" s="324"/>
    </row>
    <row r="11" spans="2:4">
      <c r="B11" s="232" t="s">
        <v>499</v>
      </c>
      <c r="C11" s="233" t="s">
        <v>500</v>
      </c>
      <c r="D11" s="231" t="s">
        <v>501</v>
      </c>
    </row>
    <row r="12" spans="2:4" ht="25.5">
      <c r="B12" s="232" t="s">
        <v>502</v>
      </c>
      <c r="C12" s="233" t="s">
        <v>503</v>
      </c>
      <c r="D12" s="231" t="s">
        <v>504</v>
      </c>
    </row>
    <row r="13" spans="2:4">
      <c r="B13" s="232" t="s">
        <v>505</v>
      </c>
      <c r="C13" s="233" t="s">
        <v>506</v>
      </c>
      <c r="D13" s="231" t="s">
        <v>507</v>
      </c>
    </row>
    <row r="14" spans="2:4" ht="25.5">
      <c r="B14" s="232" t="s">
        <v>508</v>
      </c>
      <c r="C14" s="233" t="s">
        <v>509</v>
      </c>
      <c r="D14" s="231" t="s">
        <v>510</v>
      </c>
    </row>
    <row r="15" spans="2:4" ht="25.5">
      <c r="B15" s="232" t="s">
        <v>511</v>
      </c>
      <c r="C15" s="233" t="s">
        <v>512</v>
      </c>
      <c r="D15" s="231" t="s">
        <v>513</v>
      </c>
    </row>
    <row r="16" spans="2:4" ht="25.5">
      <c r="B16" s="232" t="s">
        <v>514</v>
      </c>
      <c r="C16" s="233" t="s">
        <v>515</v>
      </c>
      <c r="D16" s="231" t="s">
        <v>516</v>
      </c>
    </row>
    <row r="17" spans="2:4" ht="25.5">
      <c r="B17" s="232" t="s">
        <v>517</v>
      </c>
      <c r="C17" s="233" t="s">
        <v>518</v>
      </c>
      <c r="D17" s="231" t="s">
        <v>519</v>
      </c>
    </row>
    <row r="18" spans="2:4" ht="51">
      <c r="B18" s="232" t="s">
        <v>520</v>
      </c>
      <c r="C18" s="233" t="s">
        <v>521</v>
      </c>
      <c r="D18" s="231" t="s">
        <v>522</v>
      </c>
    </row>
    <row r="19" spans="2:4">
      <c r="B19" s="232" t="s">
        <v>523</v>
      </c>
      <c r="C19" s="233" t="s">
        <v>524</v>
      </c>
      <c r="D19" s="231" t="s">
        <v>525</v>
      </c>
    </row>
    <row r="20" spans="2:4" ht="38.25">
      <c r="B20" s="232" t="s">
        <v>526</v>
      </c>
      <c r="C20" s="233" t="s">
        <v>527</v>
      </c>
      <c r="D20" s="231" t="s">
        <v>528</v>
      </c>
    </row>
    <row r="21" spans="2:4" ht="51">
      <c r="B21" s="232" t="s">
        <v>529</v>
      </c>
      <c r="C21" s="233" t="s">
        <v>530</v>
      </c>
      <c r="D21" s="231" t="s">
        <v>531</v>
      </c>
    </row>
    <row r="22" spans="2:4" ht="25.5">
      <c r="B22" s="232" t="s">
        <v>532</v>
      </c>
      <c r="C22" s="233" t="s">
        <v>533</v>
      </c>
      <c r="D22" s="231" t="s">
        <v>534</v>
      </c>
    </row>
    <row r="23" spans="2:4">
      <c r="B23" s="232" t="s">
        <v>535</v>
      </c>
      <c r="C23" s="233" t="s">
        <v>536</v>
      </c>
      <c r="D23" s="231" t="s">
        <v>537</v>
      </c>
    </row>
    <row r="24" spans="2:4" ht="25.5">
      <c r="B24" s="232" t="s">
        <v>538</v>
      </c>
      <c r="C24" s="233" t="s">
        <v>539</v>
      </c>
      <c r="D24" s="231" t="s">
        <v>540</v>
      </c>
    </row>
    <row r="25" spans="2:4" ht="25.5">
      <c r="B25" s="232" t="s">
        <v>541</v>
      </c>
      <c r="C25" s="233" t="s">
        <v>542</v>
      </c>
      <c r="D25" s="231" t="s">
        <v>543</v>
      </c>
    </row>
    <row r="26" spans="2:4" ht="25.5">
      <c r="B26" s="232" t="s">
        <v>544</v>
      </c>
      <c r="C26" s="233" t="s">
        <v>545</v>
      </c>
      <c r="D26" s="231" t="s">
        <v>546</v>
      </c>
    </row>
    <row r="27" spans="2:4">
      <c r="B27" s="232" t="s">
        <v>547</v>
      </c>
      <c r="C27" s="233" t="s">
        <v>548</v>
      </c>
      <c r="D27" s="231" t="s">
        <v>549</v>
      </c>
    </row>
    <row r="28" spans="2:4" ht="25.5">
      <c r="B28" s="232" t="s">
        <v>550</v>
      </c>
      <c r="C28" s="233" t="s">
        <v>551</v>
      </c>
      <c r="D28" s="231" t="s">
        <v>552</v>
      </c>
    </row>
    <row r="29" spans="2:4" ht="25.5">
      <c r="B29" s="232" t="s">
        <v>553</v>
      </c>
      <c r="C29" s="233" t="s">
        <v>554</v>
      </c>
      <c r="D29" s="231" t="s">
        <v>555</v>
      </c>
    </row>
    <row r="30" spans="2:4" ht="25.5">
      <c r="B30" s="232" t="s">
        <v>556</v>
      </c>
      <c r="C30" s="233" t="s">
        <v>557</v>
      </c>
      <c r="D30" s="231" t="s">
        <v>558</v>
      </c>
    </row>
    <row r="31" spans="2:4" ht="25.5">
      <c r="B31" s="232" t="s">
        <v>559</v>
      </c>
      <c r="C31" s="233" t="s">
        <v>560</v>
      </c>
      <c r="D31" s="231" t="s">
        <v>561</v>
      </c>
    </row>
    <row r="32" spans="2:4" ht="38.25">
      <c r="B32" s="232" t="s">
        <v>562</v>
      </c>
      <c r="C32" s="233" t="s">
        <v>563</v>
      </c>
      <c r="D32" s="231" t="s">
        <v>564</v>
      </c>
    </row>
    <row r="33" spans="2:4" ht="25.5">
      <c r="B33" s="232" t="s">
        <v>565</v>
      </c>
      <c r="C33" s="233" t="s">
        <v>566</v>
      </c>
      <c r="D33" s="231" t="s">
        <v>567</v>
      </c>
    </row>
    <row r="34" spans="2:4" ht="25.5">
      <c r="B34" s="232" t="s">
        <v>568</v>
      </c>
      <c r="C34" s="233" t="s">
        <v>569</v>
      </c>
      <c r="D34" s="231" t="s">
        <v>570</v>
      </c>
    </row>
    <row r="35" spans="2:4" ht="25.5">
      <c r="B35" s="232" t="s">
        <v>571</v>
      </c>
      <c r="C35" s="233" t="s">
        <v>572</v>
      </c>
      <c r="D35" s="231" t="s">
        <v>573</v>
      </c>
    </row>
    <row r="36" spans="2:4" ht="25.5">
      <c r="B36" s="232" t="s">
        <v>574</v>
      </c>
      <c r="C36" s="233" t="s">
        <v>575</v>
      </c>
      <c r="D36" s="231" t="s">
        <v>570</v>
      </c>
    </row>
    <row r="37" spans="2:4">
      <c r="B37" s="232" t="s">
        <v>576</v>
      </c>
      <c r="C37" s="233" t="s">
        <v>577</v>
      </c>
      <c r="D37" s="231" t="s">
        <v>578</v>
      </c>
    </row>
    <row r="38" spans="2:4">
      <c r="B38" s="232" t="s">
        <v>579</v>
      </c>
      <c r="C38" s="233" t="s">
        <v>580</v>
      </c>
      <c r="D38" s="231" t="s">
        <v>581</v>
      </c>
    </row>
    <row r="39" spans="2:4">
      <c r="B39" s="232" t="s">
        <v>582</v>
      </c>
      <c r="C39" s="233" t="s">
        <v>583</v>
      </c>
      <c r="D39" s="231" t="s">
        <v>584</v>
      </c>
    </row>
    <row r="40" spans="2:4" ht="25.5">
      <c r="B40" s="232" t="s">
        <v>585</v>
      </c>
      <c r="C40" s="233" t="s">
        <v>586</v>
      </c>
      <c r="D40" s="231" t="s">
        <v>587</v>
      </c>
    </row>
    <row r="41" spans="2:4" ht="38.25">
      <c r="B41" s="232" t="s">
        <v>588</v>
      </c>
      <c r="C41" s="233" t="s">
        <v>589</v>
      </c>
      <c r="D41" s="231" t="s">
        <v>590</v>
      </c>
    </row>
    <row r="42" spans="2:4">
      <c r="B42" s="232" t="s">
        <v>591</v>
      </c>
      <c r="C42" s="233" t="s">
        <v>592</v>
      </c>
      <c r="D42" s="231" t="s">
        <v>593</v>
      </c>
    </row>
    <row r="43" spans="2:4">
      <c r="B43" s="234" t="s">
        <v>594</v>
      </c>
      <c r="C43" s="235" t="s">
        <v>595</v>
      </c>
      <c r="D43" s="236" t="s">
        <v>596</v>
      </c>
    </row>
    <row r="44" spans="2:4">
      <c r="B44" s="324" t="s">
        <v>597</v>
      </c>
      <c r="C44" s="324"/>
      <c r="D44" s="325"/>
    </row>
    <row r="45" spans="2:4" ht="25.5">
      <c r="B45" s="232" t="s">
        <v>598</v>
      </c>
      <c r="C45" s="237" t="s">
        <v>599</v>
      </c>
      <c r="D45" s="238" t="s">
        <v>600</v>
      </c>
    </row>
    <row r="46" spans="2:4" ht="25.5">
      <c r="B46" s="232" t="s">
        <v>601</v>
      </c>
      <c r="C46" s="233" t="s">
        <v>602</v>
      </c>
      <c r="D46" s="231" t="s">
        <v>603</v>
      </c>
    </row>
    <row r="47" spans="2:4" ht="25.5">
      <c r="B47" s="232" t="s">
        <v>604</v>
      </c>
      <c r="C47" s="233" t="s">
        <v>605</v>
      </c>
      <c r="D47" s="231" t="s">
        <v>606</v>
      </c>
    </row>
    <row r="48" spans="2:4" ht="25.5">
      <c r="B48" s="232" t="s">
        <v>607</v>
      </c>
      <c r="C48" s="233" t="s">
        <v>608</v>
      </c>
      <c r="D48" s="231" t="s">
        <v>609</v>
      </c>
    </row>
    <row r="49" spans="2:4" ht="38.25">
      <c r="B49" s="232" t="s">
        <v>610</v>
      </c>
      <c r="C49" s="233" t="s">
        <v>611</v>
      </c>
      <c r="D49" s="231" t="s">
        <v>612</v>
      </c>
    </row>
    <row r="50" spans="2:4">
      <c r="B50" s="324" t="s">
        <v>613</v>
      </c>
      <c r="C50" s="324"/>
      <c r="D50" s="325"/>
    </row>
    <row r="51" spans="2:4" ht="25.5">
      <c r="B51" s="232" t="s">
        <v>598</v>
      </c>
      <c r="C51" s="237" t="s">
        <v>599</v>
      </c>
      <c r="D51" s="238" t="s">
        <v>600</v>
      </c>
    </row>
    <row r="52" spans="2:4" ht="25.5">
      <c r="B52" s="232" t="s">
        <v>601</v>
      </c>
      <c r="C52" s="233" t="s">
        <v>602</v>
      </c>
      <c r="D52" s="231" t="s">
        <v>614</v>
      </c>
    </row>
    <row r="53" spans="2:4" ht="25.5">
      <c r="B53" s="232" t="s">
        <v>604</v>
      </c>
      <c r="C53" s="233" t="s">
        <v>605</v>
      </c>
      <c r="D53" s="231" t="s">
        <v>614</v>
      </c>
    </row>
    <row r="54" spans="2:4" ht="25.5">
      <c r="B54" s="232" t="s">
        <v>615</v>
      </c>
      <c r="C54" s="233" t="s">
        <v>616</v>
      </c>
      <c r="D54" s="231" t="s">
        <v>617</v>
      </c>
    </row>
    <row r="55" spans="2:4" ht="25.5">
      <c r="B55" s="232" t="s">
        <v>618</v>
      </c>
      <c r="C55" s="233" t="s">
        <v>619</v>
      </c>
      <c r="D55" s="231" t="s">
        <v>620</v>
      </c>
    </row>
    <row r="56" spans="2:4">
      <c r="B56" s="324" t="s">
        <v>621</v>
      </c>
      <c r="C56" s="324"/>
      <c r="D56" s="325"/>
    </row>
    <row r="57" spans="2:4" ht="25.5">
      <c r="B57" s="232" t="s">
        <v>598</v>
      </c>
      <c r="C57" s="235" t="s">
        <v>599</v>
      </c>
      <c r="D57" s="236" t="s">
        <v>600</v>
      </c>
    </row>
    <row r="58" spans="2:4" ht="25.5">
      <c r="B58" s="232" t="s">
        <v>601</v>
      </c>
      <c r="C58" s="235" t="s">
        <v>602</v>
      </c>
      <c r="D58" s="236" t="s">
        <v>622</v>
      </c>
    </row>
    <row r="59" spans="2:4" ht="51">
      <c r="B59" s="232" t="s">
        <v>604</v>
      </c>
      <c r="C59" s="235" t="s">
        <v>605</v>
      </c>
      <c r="D59" s="236" t="s">
        <v>623</v>
      </c>
    </row>
    <row r="60" spans="2:4" ht="25.5">
      <c r="B60" s="232" t="s">
        <v>624</v>
      </c>
      <c r="C60" s="237" t="s">
        <v>625</v>
      </c>
      <c r="D60" s="238" t="s">
        <v>626</v>
      </c>
    </row>
    <row r="61" spans="2:4">
      <c r="B61" s="324" t="s">
        <v>627</v>
      </c>
      <c r="C61" s="324"/>
      <c r="D61" s="325"/>
    </row>
    <row r="62" spans="2:4" ht="25.5">
      <c r="B62" s="232" t="s">
        <v>598</v>
      </c>
      <c r="C62" s="237" t="s">
        <v>599</v>
      </c>
      <c r="D62" s="238" t="s">
        <v>600</v>
      </c>
    </row>
    <row r="63" spans="2:4" ht="36" customHeight="1">
      <c r="B63" s="232" t="s">
        <v>601</v>
      </c>
      <c r="C63" s="233" t="s">
        <v>602</v>
      </c>
      <c r="D63" s="231" t="s">
        <v>628</v>
      </c>
    </row>
    <row r="64" spans="2:4" ht="25.5">
      <c r="B64" s="232" t="s">
        <v>604</v>
      </c>
      <c r="C64" s="233" t="s">
        <v>605</v>
      </c>
      <c r="D64" s="231" t="s">
        <v>629</v>
      </c>
    </row>
    <row r="65" spans="2:4" ht="25.5">
      <c r="B65" s="232" t="s">
        <v>630</v>
      </c>
      <c r="C65" s="233" t="s">
        <v>631</v>
      </c>
      <c r="D65" s="231" t="s">
        <v>632</v>
      </c>
    </row>
    <row r="66" spans="2:4" ht="51">
      <c r="B66" s="232" t="s">
        <v>633</v>
      </c>
      <c r="C66" s="235" t="s">
        <v>634</v>
      </c>
      <c r="D66" s="236" t="s">
        <v>635</v>
      </c>
    </row>
    <row r="67" spans="2:4" ht="63.75">
      <c r="B67" s="234" t="s">
        <v>636</v>
      </c>
      <c r="C67" s="235" t="s">
        <v>637</v>
      </c>
      <c r="D67" s="236" t="s">
        <v>638</v>
      </c>
    </row>
    <row r="68" spans="2:4">
      <c r="B68" s="324" t="s">
        <v>639</v>
      </c>
      <c r="C68" s="324"/>
      <c r="D68" s="325"/>
    </row>
    <row r="69" spans="2:4" ht="25.5">
      <c r="B69" s="232" t="s">
        <v>598</v>
      </c>
      <c r="C69" s="237" t="s">
        <v>599</v>
      </c>
      <c r="D69" s="238" t="s">
        <v>600</v>
      </c>
    </row>
    <row r="70" spans="2:4" ht="76.5">
      <c r="B70" s="232" t="s">
        <v>601</v>
      </c>
      <c r="C70" s="233" t="s">
        <v>602</v>
      </c>
      <c r="D70" s="231" t="s">
        <v>640</v>
      </c>
    </row>
    <row r="71" spans="2:4" ht="38.25">
      <c r="B71" s="232" t="s">
        <v>604</v>
      </c>
      <c r="C71" s="233" t="s">
        <v>605</v>
      </c>
      <c r="D71" s="231" t="s">
        <v>641</v>
      </c>
    </row>
    <row r="72" spans="2:4" ht="63.75">
      <c r="B72" s="232" t="s">
        <v>642</v>
      </c>
      <c r="C72" s="233" t="s">
        <v>643</v>
      </c>
      <c r="D72" s="231" t="s">
        <v>644</v>
      </c>
    </row>
    <row r="73" spans="2:4">
      <c r="B73" s="324" t="s">
        <v>645</v>
      </c>
      <c r="C73" s="324"/>
      <c r="D73" s="325"/>
    </row>
    <row r="74" spans="2:4" ht="25.5">
      <c r="B74" s="232" t="s">
        <v>598</v>
      </c>
      <c r="C74" s="237" t="s">
        <v>599</v>
      </c>
      <c r="D74" s="238" t="s">
        <v>600</v>
      </c>
    </row>
    <row r="75" spans="2:4" ht="25.5">
      <c r="B75" s="232" t="s">
        <v>601</v>
      </c>
      <c r="C75" s="233" t="s">
        <v>602</v>
      </c>
      <c r="D75" s="231" t="s">
        <v>646</v>
      </c>
    </row>
    <row r="76" spans="2:4" ht="25.5">
      <c r="B76" s="232" t="s">
        <v>604</v>
      </c>
      <c r="C76" s="233" t="s">
        <v>605</v>
      </c>
      <c r="D76" s="231" t="s">
        <v>647</v>
      </c>
    </row>
    <row r="77" spans="2:4" ht="51">
      <c r="B77" s="232" t="s">
        <v>648</v>
      </c>
      <c r="C77" s="233" t="s">
        <v>649</v>
      </c>
      <c r="D77" s="231" t="s">
        <v>650</v>
      </c>
    </row>
    <row r="78" spans="2:4">
      <c r="B78" s="324" t="s">
        <v>651</v>
      </c>
      <c r="C78" s="324"/>
      <c r="D78" s="325"/>
    </row>
    <row r="79" spans="2:4" ht="25.5">
      <c r="B79" s="232" t="s">
        <v>598</v>
      </c>
      <c r="C79" s="237" t="s">
        <v>599</v>
      </c>
      <c r="D79" s="238" t="s">
        <v>600</v>
      </c>
    </row>
    <row r="80" spans="2:4" ht="25.5">
      <c r="B80" s="232" t="s">
        <v>601</v>
      </c>
      <c r="C80" s="233" t="s">
        <v>602</v>
      </c>
      <c r="D80" s="231" t="s">
        <v>652</v>
      </c>
    </row>
    <row r="81" spans="2:4" ht="25.5">
      <c r="B81" s="232" t="s">
        <v>604</v>
      </c>
      <c r="C81" s="233" t="s">
        <v>605</v>
      </c>
      <c r="D81" s="231" t="s">
        <v>653</v>
      </c>
    </row>
    <row r="82" spans="2:4" ht="51">
      <c r="B82" s="232" t="s">
        <v>654</v>
      </c>
      <c r="C82" s="233" t="s">
        <v>655</v>
      </c>
      <c r="D82" s="231" t="s">
        <v>656</v>
      </c>
    </row>
    <row r="83" spans="2:4" ht="51">
      <c r="B83" s="232" t="s">
        <v>657</v>
      </c>
      <c r="C83" s="233" t="s">
        <v>658</v>
      </c>
      <c r="D83" s="231" t="s">
        <v>659</v>
      </c>
    </row>
    <row r="84" spans="2:4" ht="51">
      <c r="B84" s="232" t="s">
        <v>660</v>
      </c>
      <c r="C84" s="233" t="s">
        <v>661</v>
      </c>
      <c r="D84" s="231" t="s">
        <v>662</v>
      </c>
    </row>
    <row r="85" spans="2:4">
      <c r="B85" s="232" t="s">
        <v>663</v>
      </c>
      <c r="C85" s="233" t="s">
        <v>664</v>
      </c>
      <c r="D85" s="231" t="s">
        <v>665</v>
      </c>
    </row>
    <row r="86" spans="2:4" ht="51">
      <c r="B86" s="232" t="s">
        <v>666</v>
      </c>
      <c r="C86" s="233" t="s">
        <v>667</v>
      </c>
      <c r="D86" s="231" t="s">
        <v>668</v>
      </c>
    </row>
    <row r="87" spans="2:4">
      <c r="B87" s="324" t="s">
        <v>669</v>
      </c>
      <c r="C87" s="324"/>
      <c r="D87" s="325"/>
    </row>
    <row r="88" spans="2:4" ht="25.5">
      <c r="B88" s="232" t="s">
        <v>598</v>
      </c>
      <c r="C88" s="237" t="s">
        <v>599</v>
      </c>
      <c r="D88" s="238" t="s">
        <v>600</v>
      </c>
    </row>
    <row r="89" spans="2:4" ht="25.5">
      <c r="B89" s="232" t="s">
        <v>601</v>
      </c>
      <c r="C89" s="233" t="s">
        <v>602</v>
      </c>
      <c r="D89" s="231" t="s">
        <v>670</v>
      </c>
    </row>
    <row r="90" spans="2:4" ht="25.5">
      <c r="B90" s="232" t="s">
        <v>604</v>
      </c>
      <c r="C90" s="233" t="s">
        <v>605</v>
      </c>
      <c r="D90" s="231" t="s">
        <v>671</v>
      </c>
    </row>
    <row r="91" spans="2:4" ht="51">
      <c r="B91" s="232" t="s">
        <v>672</v>
      </c>
      <c r="C91" s="233" t="s">
        <v>673</v>
      </c>
      <c r="D91" s="231" t="s">
        <v>674</v>
      </c>
    </row>
    <row r="92" spans="2:4">
      <c r="B92" s="324" t="s">
        <v>675</v>
      </c>
      <c r="C92" s="324"/>
      <c r="D92" s="325"/>
    </row>
    <row r="93" spans="2:4" ht="25.5">
      <c r="B93" s="232" t="s">
        <v>598</v>
      </c>
      <c r="C93" s="237" t="s">
        <v>599</v>
      </c>
      <c r="D93" s="238" t="s">
        <v>600</v>
      </c>
    </row>
    <row r="94" spans="2:4" ht="25.5">
      <c r="B94" s="232" t="s">
        <v>601</v>
      </c>
      <c r="C94" s="233" t="s">
        <v>602</v>
      </c>
      <c r="D94" s="231" t="s">
        <v>676</v>
      </c>
    </row>
    <row r="95" spans="2:4" ht="51">
      <c r="B95" s="232" t="s">
        <v>604</v>
      </c>
      <c r="C95" s="233" t="s">
        <v>605</v>
      </c>
      <c r="D95" s="231" t="s">
        <v>677</v>
      </c>
    </row>
    <row r="96" spans="2:4" ht="76.5">
      <c r="B96" s="232" t="s">
        <v>678</v>
      </c>
      <c r="C96" s="233" t="s">
        <v>679</v>
      </c>
      <c r="D96" s="231" t="s">
        <v>680</v>
      </c>
    </row>
    <row r="97" spans="2:4" ht="38.25">
      <c r="B97" s="232" t="s">
        <v>681</v>
      </c>
      <c r="C97" s="233" t="s">
        <v>682</v>
      </c>
      <c r="D97" s="231" t="s">
        <v>683</v>
      </c>
    </row>
    <row r="98" spans="2:4">
      <c r="B98" s="324" t="s">
        <v>684</v>
      </c>
      <c r="C98" s="324"/>
      <c r="D98" s="325"/>
    </row>
    <row r="99" spans="2:4" ht="25.5">
      <c r="B99" s="232" t="s">
        <v>598</v>
      </c>
      <c r="C99" s="237" t="s">
        <v>599</v>
      </c>
      <c r="D99" s="238" t="s">
        <v>600</v>
      </c>
    </row>
    <row r="100" spans="2:4" ht="25.5">
      <c r="B100" s="232" t="s">
        <v>601</v>
      </c>
      <c r="C100" s="233" t="s">
        <v>602</v>
      </c>
      <c r="D100" s="231" t="s">
        <v>685</v>
      </c>
    </row>
    <row r="101" spans="2:4" ht="25.5">
      <c r="B101" s="232" t="s">
        <v>604</v>
      </c>
      <c r="C101" s="233" t="s">
        <v>605</v>
      </c>
      <c r="D101" s="231" t="s">
        <v>686</v>
      </c>
    </row>
    <row r="102" spans="2:4" ht="25.5">
      <c r="B102" s="232" t="s">
        <v>687</v>
      </c>
      <c r="C102" s="233" t="s">
        <v>688</v>
      </c>
      <c r="D102" s="231" t="s">
        <v>689</v>
      </c>
    </row>
    <row r="103" spans="2:4">
      <c r="B103" s="324" t="s">
        <v>690</v>
      </c>
      <c r="C103" s="324"/>
      <c r="D103" s="325"/>
    </row>
    <row r="104" spans="2:4" ht="25.5">
      <c r="B104" s="232" t="s">
        <v>598</v>
      </c>
      <c r="C104" s="237" t="s">
        <v>599</v>
      </c>
      <c r="D104" s="238" t="s">
        <v>600</v>
      </c>
    </row>
    <row r="105" spans="2:4" ht="63.75">
      <c r="B105" s="232" t="s">
        <v>601</v>
      </c>
      <c r="C105" s="233" t="s">
        <v>602</v>
      </c>
      <c r="D105" s="231" t="s">
        <v>691</v>
      </c>
    </row>
    <row r="106" spans="2:4" ht="25.5">
      <c r="B106" s="232" t="s">
        <v>604</v>
      </c>
      <c r="C106" s="233" t="s">
        <v>605</v>
      </c>
      <c r="D106" s="231" t="s">
        <v>692</v>
      </c>
    </row>
    <row r="107" spans="2:4" ht="102">
      <c r="B107" s="232" t="s">
        <v>693</v>
      </c>
      <c r="C107" s="233" t="s">
        <v>694</v>
      </c>
      <c r="D107" s="231" t="s">
        <v>695</v>
      </c>
    </row>
    <row r="108" spans="2:4" ht="51">
      <c r="B108" s="232" t="s">
        <v>696</v>
      </c>
      <c r="C108" s="233" t="s">
        <v>697</v>
      </c>
      <c r="D108" s="231" t="s">
        <v>698</v>
      </c>
    </row>
    <row r="109" spans="2:4" ht="25.5">
      <c r="B109" s="232" t="s">
        <v>699</v>
      </c>
      <c r="C109" s="233" t="s">
        <v>700</v>
      </c>
      <c r="D109" s="231" t="s">
        <v>701</v>
      </c>
    </row>
    <row r="110" spans="2:4" ht="63.75">
      <c r="B110" s="232" t="s">
        <v>702</v>
      </c>
      <c r="C110" s="233" t="s">
        <v>703</v>
      </c>
      <c r="D110" s="231" t="s">
        <v>704</v>
      </c>
    </row>
    <row r="111" spans="2:4" ht="38.25">
      <c r="B111" s="232" t="s">
        <v>705</v>
      </c>
      <c r="C111" s="233" t="s">
        <v>706</v>
      </c>
      <c r="D111" s="231" t="s">
        <v>707</v>
      </c>
    </row>
    <row r="112" spans="2:4">
      <c r="B112" s="232" t="s">
        <v>708</v>
      </c>
      <c r="C112" s="233" t="s">
        <v>709</v>
      </c>
      <c r="D112" s="231" t="s">
        <v>707</v>
      </c>
    </row>
    <row r="113" spans="2:4" ht="63.75">
      <c r="B113" s="232" t="s">
        <v>710</v>
      </c>
      <c r="C113" s="233" t="s">
        <v>711</v>
      </c>
      <c r="D113" s="231" t="s">
        <v>707</v>
      </c>
    </row>
    <row r="114" spans="2:4" ht="51">
      <c r="B114" s="232" t="s">
        <v>712</v>
      </c>
      <c r="C114" s="233" t="s">
        <v>713</v>
      </c>
      <c r="D114" s="231" t="s">
        <v>714</v>
      </c>
    </row>
    <row r="115" spans="2:4">
      <c r="B115" s="232" t="s">
        <v>715</v>
      </c>
      <c r="C115" s="233" t="s">
        <v>716</v>
      </c>
      <c r="D115" s="231" t="s">
        <v>707</v>
      </c>
    </row>
    <row r="116" spans="2:4">
      <c r="B116" s="232" t="s">
        <v>717</v>
      </c>
      <c r="C116" s="233" t="s">
        <v>718</v>
      </c>
      <c r="D116" s="231" t="s">
        <v>707</v>
      </c>
    </row>
    <row r="117" spans="2:4">
      <c r="B117" s="324" t="s">
        <v>719</v>
      </c>
      <c r="C117" s="324"/>
      <c r="D117" s="325"/>
    </row>
    <row r="118" spans="2:4" ht="25.5">
      <c r="B118" s="232" t="s">
        <v>598</v>
      </c>
      <c r="C118" s="237" t="s">
        <v>599</v>
      </c>
      <c r="D118" s="238" t="s">
        <v>600</v>
      </c>
    </row>
    <row r="119" spans="2:4" ht="25.5">
      <c r="B119" s="232" t="s">
        <v>601</v>
      </c>
      <c r="C119" s="233" t="s">
        <v>602</v>
      </c>
      <c r="D119" s="231" t="s">
        <v>720</v>
      </c>
    </row>
    <row r="120" spans="2:4" ht="25.5">
      <c r="B120" s="232" t="s">
        <v>604</v>
      </c>
      <c r="C120" s="233" t="s">
        <v>605</v>
      </c>
      <c r="D120" s="231" t="s">
        <v>686</v>
      </c>
    </row>
    <row r="121" spans="2:4" ht="63.75">
      <c r="B121" s="232" t="s">
        <v>721</v>
      </c>
      <c r="C121" s="233" t="s">
        <v>722</v>
      </c>
      <c r="D121" s="231" t="s">
        <v>723</v>
      </c>
    </row>
    <row r="122" spans="2:4">
      <c r="B122" s="324" t="s">
        <v>724</v>
      </c>
      <c r="C122" s="324"/>
      <c r="D122" s="325"/>
    </row>
    <row r="123" spans="2:4" ht="25.5">
      <c r="B123" s="232" t="s">
        <v>598</v>
      </c>
      <c r="C123" s="233" t="s">
        <v>599</v>
      </c>
      <c r="D123" s="231" t="s">
        <v>600</v>
      </c>
    </row>
    <row r="124" spans="2:4" ht="38.25">
      <c r="B124" s="232" t="s">
        <v>601</v>
      </c>
      <c r="C124" s="233" t="s">
        <v>602</v>
      </c>
      <c r="D124" s="231" t="s">
        <v>725</v>
      </c>
    </row>
    <row r="125" spans="2:4" ht="25.5">
      <c r="B125" s="232" t="s">
        <v>604</v>
      </c>
      <c r="C125" s="233" t="s">
        <v>605</v>
      </c>
      <c r="D125" s="231" t="s">
        <v>726</v>
      </c>
    </row>
    <row r="126" spans="2:4" ht="25.5">
      <c r="B126" s="234" t="s">
        <v>727</v>
      </c>
      <c r="C126" s="235" t="s">
        <v>728</v>
      </c>
      <c r="D126" s="236" t="s">
        <v>729</v>
      </c>
    </row>
    <row r="127" spans="2:4">
      <c r="B127" s="324" t="s">
        <v>730</v>
      </c>
      <c r="C127" s="324"/>
      <c r="D127" s="325"/>
    </row>
    <row r="128" spans="2:4" ht="25.5">
      <c r="B128" s="232" t="s">
        <v>598</v>
      </c>
      <c r="C128" s="233" t="s">
        <v>599</v>
      </c>
      <c r="D128" s="231" t="s">
        <v>600</v>
      </c>
    </row>
    <row r="129" spans="2:4" ht="25.5">
      <c r="B129" s="232" t="s">
        <v>601</v>
      </c>
      <c r="C129" s="233" t="s">
        <v>602</v>
      </c>
      <c r="D129" s="231" t="s">
        <v>731</v>
      </c>
    </row>
    <row r="130" spans="2:4" ht="25.5">
      <c r="B130" s="232" t="s">
        <v>604</v>
      </c>
      <c r="C130" s="233" t="s">
        <v>605</v>
      </c>
      <c r="D130" s="231" t="s">
        <v>731</v>
      </c>
    </row>
    <row r="131" spans="2:4" ht="63.75">
      <c r="B131" s="232" t="s">
        <v>732</v>
      </c>
      <c r="C131" s="233" t="s">
        <v>733</v>
      </c>
      <c r="D131" s="231" t="s">
        <v>734</v>
      </c>
    </row>
    <row r="132" spans="2:4" ht="102">
      <c r="B132" s="232" t="s">
        <v>735</v>
      </c>
      <c r="C132" s="233" t="s">
        <v>736</v>
      </c>
      <c r="D132" s="231" t="s">
        <v>737</v>
      </c>
    </row>
    <row r="133" spans="2:4" ht="63.75">
      <c r="B133" s="234" t="s">
        <v>738</v>
      </c>
      <c r="C133" s="235" t="s">
        <v>739</v>
      </c>
      <c r="D133" s="236" t="s">
        <v>740</v>
      </c>
    </row>
    <row r="134" spans="2:4">
      <c r="B134" s="324" t="s">
        <v>741</v>
      </c>
      <c r="C134" s="324"/>
      <c r="D134" s="325"/>
    </row>
    <row r="135" spans="2:4" ht="25.5">
      <c r="B135" s="232" t="s">
        <v>598</v>
      </c>
      <c r="C135" s="233" t="s">
        <v>599</v>
      </c>
      <c r="D135" s="231" t="s">
        <v>600</v>
      </c>
    </row>
    <row r="136" spans="2:4" ht="38.25">
      <c r="B136" s="232" t="s">
        <v>601</v>
      </c>
      <c r="C136" s="233" t="s">
        <v>602</v>
      </c>
      <c r="D136" s="231" t="s">
        <v>742</v>
      </c>
    </row>
    <row r="137" spans="2:4" ht="51">
      <c r="B137" s="232" t="s">
        <v>604</v>
      </c>
      <c r="C137" s="233" t="s">
        <v>605</v>
      </c>
      <c r="D137" s="231" t="s">
        <v>623</v>
      </c>
    </row>
    <row r="138" spans="2:4" ht="63.75">
      <c r="B138" s="232" t="s">
        <v>743</v>
      </c>
      <c r="C138" s="233" t="s">
        <v>744</v>
      </c>
      <c r="D138" s="231" t="s">
        <v>745</v>
      </c>
    </row>
    <row r="139" spans="2:4" ht="102">
      <c r="B139" s="234" t="s">
        <v>746</v>
      </c>
      <c r="C139" s="235" t="s">
        <v>747</v>
      </c>
      <c r="D139" s="236" t="s">
        <v>748</v>
      </c>
    </row>
    <row r="140" spans="2:4">
      <c r="B140" s="324" t="s">
        <v>749</v>
      </c>
      <c r="C140" s="324"/>
      <c r="D140" s="325"/>
    </row>
    <row r="141" spans="2:4" ht="25.5">
      <c r="B141" s="232" t="s">
        <v>598</v>
      </c>
      <c r="C141" s="233" t="s">
        <v>599</v>
      </c>
      <c r="D141" s="231" t="s">
        <v>600</v>
      </c>
    </row>
    <row r="142" spans="2:4" ht="25.5">
      <c r="B142" s="232" t="s">
        <v>601</v>
      </c>
      <c r="C142" s="233" t="s">
        <v>602</v>
      </c>
      <c r="D142" s="231" t="s">
        <v>686</v>
      </c>
    </row>
    <row r="143" spans="2:4" ht="25.5">
      <c r="B143" s="232" t="s">
        <v>604</v>
      </c>
      <c r="C143" s="233" t="s">
        <v>605</v>
      </c>
      <c r="D143" s="231" t="s">
        <v>686</v>
      </c>
    </row>
    <row r="144" spans="2:4" ht="13.5" thickBot="1">
      <c r="B144" s="239" t="s">
        <v>750</v>
      </c>
      <c r="C144" s="240" t="s">
        <v>751</v>
      </c>
      <c r="D144" s="241" t="s">
        <v>686</v>
      </c>
    </row>
    <row r="145" spans="2:4">
      <c r="B145" s="324" t="s">
        <v>752</v>
      </c>
      <c r="C145" s="324"/>
      <c r="D145" s="325"/>
    </row>
    <row r="146" spans="2:4" ht="25.5">
      <c r="B146" s="232" t="s">
        <v>598</v>
      </c>
      <c r="C146" s="233" t="s">
        <v>599</v>
      </c>
      <c r="D146" s="231" t="s">
        <v>600</v>
      </c>
    </row>
    <row r="147" spans="2:4" ht="63.75">
      <c r="B147" s="232" t="s">
        <v>601</v>
      </c>
      <c r="C147" s="233" t="s">
        <v>602</v>
      </c>
      <c r="D147" s="231" t="s">
        <v>753</v>
      </c>
    </row>
    <row r="148" spans="2:4" ht="25.5">
      <c r="B148" s="232" t="s">
        <v>604</v>
      </c>
      <c r="C148" s="233" t="s">
        <v>605</v>
      </c>
      <c r="D148" s="231" t="s">
        <v>754</v>
      </c>
    </row>
    <row r="149" spans="2:4" ht="51.75" thickBot="1">
      <c r="B149" s="239" t="s">
        <v>755</v>
      </c>
      <c r="C149" s="240" t="s">
        <v>756</v>
      </c>
      <c r="D149" s="241" t="s">
        <v>757</v>
      </c>
    </row>
  </sheetData>
  <sheetProtection algorithmName="SHA-512" hashValue="tQ+KWBiw2XLcZ0Apwva/hlPJwXuNjUPFX33/Xs+7zV3mPCXHS0YdMm0StHDjuxLxCYlKWYGhbdSuUBkWIRq4vw==" saltValue="w7zkfW34T09mWS5WX7HhOg==" spinCount="100000" sheet="1" objects="1" scenarios="1"/>
  <mergeCells count="20">
    <mergeCell ref="B98:D98"/>
    <mergeCell ref="B103:D103"/>
    <mergeCell ref="B10:D10"/>
    <mergeCell ref="B44:D44"/>
    <mergeCell ref="B50:D50"/>
    <mergeCell ref="B78:D78"/>
    <mergeCell ref="B92:D92"/>
    <mergeCell ref="B87:D87"/>
    <mergeCell ref="B7:D7"/>
    <mergeCell ref="B8:D8"/>
    <mergeCell ref="B56:D56"/>
    <mergeCell ref="B68:D68"/>
    <mergeCell ref="B73:D73"/>
    <mergeCell ref="B61:D61"/>
    <mergeCell ref="B145:D145"/>
    <mergeCell ref="B117:D117"/>
    <mergeCell ref="B122:D122"/>
    <mergeCell ref="B127:D127"/>
    <mergeCell ref="B134:D134"/>
    <mergeCell ref="B140:D140"/>
  </mergeCells>
  <phoneticPr fontId="33" type="noConversion"/>
  <pageMargins left="0.7" right="0.7" top="0.75" bottom="0.75" header="0.3" footer="0.3"/>
  <pageSetup paperSize="9" scale="17" orientation="portrait" horizontalDpi="1200" verticalDpi="1200" r:id="rId1"/>
  <headerFooter>
    <oddFooter>&amp;L&amp;1#&amp;"Calibri"&amp;7&amp;K000000C2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C57"/>
  <sheetViews>
    <sheetView zoomScaleNormal="100" workbookViewId="0"/>
  </sheetViews>
  <sheetFormatPr defaultColWidth="9.28515625" defaultRowHeight="12.75"/>
  <cols>
    <col min="1" max="1" width="4.42578125" customWidth="1"/>
    <col min="2" max="2" width="79.85546875" customWidth="1"/>
    <col min="3" max="3" width="21" customWidth="1"/>
    <col min="4" max="4" width="4.42578125" customWidth="1"/>
  </cols>
  <sheetData>
    <row r="1" spans="2:3" ht="13.15" customHeight="1"/>
    <row r="2" spans="2:3">
      <c r="C2" s="4" t="s">
        <v>0</v>
      </c>
    </row>
    <row r="3" spans="2:3">
      <c r="C3" s="3"/>
    </row>
    <row r="5" spans="2:3" ht="101.25" customHeight="1">
      <c r="B5" s="312" t="s">
        <v>1</v>
      </c>
      <c r="C5" s="313"/>
    </row>
    <row r="7" spans="2:3">
      <c r="B7" s="26" t="s">
        <v>2</v>
      </c>
      <c r="C7" s="26" t="s">
        <v>3</v>
      </c>
    </row>
    <row r="8" spans="2:3">
      <c r="B8" s="10" t="s">
        <v>4</v>
      </c>
      <c r="C8" s="121" t="s">
        <v>5</v>
      </c>
    </row>
    <row r="9" spans="2:3">
      <c r="B9" s="10" t="s">
        <v>6</v>
      </c>
      <c r="C9" s="121" t="s">
        <v>5</v>
      </c>
    </row>
    <row r="10" spans="2:3">
      <c r="B10" s="10" t="s">
        <v>7</v>
      </c>
      <c r="C10" s="121" t="s">
        <v>5</v>
      </c>
    </row>
    <row r="11" spans="2:3">
      <c r="B11" s="10" t="s">
        <v>8</v>
      </c>
      <c r="C11" s="121" t="s">
        <v>5</v>
      </c>
    </row>
    <row r="12" spans="2:3">
      <c r="B12" s="10" t="s">
        <v>9</v>
      </c>
      <c r="C12" s="121" t="s">
        <v>5</v>
      </c>
    </row>
    <row r="13" spans="2:3">
      <c r="B13" s="10" t="s">
        <v>10</v>
      </c>
      <c r="C13" s="121" t="s">
        <v>5</v>
      </c>
    </row>
    <row r="14" spans="2:3" ht="13.5" thickBot="1">
      <c r="B14" s="174" t="s">
        <v>11</v>
      </c>
      <c r="C14" s="207" t="s">
        <v>5</v>
      </c>
    </row>
    <row r="15" spans="2:3">
      <c r="B15" s="7"/>
      <c r="C15" s="8"/>
    </row>
    <row r="16" spans="2:3">
      <c r="B16" s="26" t="s">
        <v>12</v>
      </c>
      <c r="C16" s="26" t="s">
        <v>3</v>
      </c>
    </row>
    <row r="17" spans="2:3">
      <c r="B17" s="10" t="s">
        <v>13</v>
      </c>
      <c r="C17" s="121" t="s">
        <v>14</v>
      </c>
    </row>
    <row r="18" spans="2:3">
      <c r="B18" s="10" t="s">
        <v>15</v>
      </c>
      <c r="C18" s="121" t="s">
        <v>14</v>
      </c>
    </row>
    <row r="19" spans="2:3">
      <c r="B19" s="10" t="s">
        <v>16</v>
      </c>
      <c r="C19" s="121" t="s">
        <v>14</v>
      </c>
    </row>
    <row r="20" spans="2:3">
      <c r="B20" s="10" t="s">
        <v>17</v>
      </c>
      <c r="C20" s="121" t="s">
        <v>14</v>
      </c>
    </row>
    <row r="21" spans="2:3">
      <c r="B21" s="10" t="s">
        <v>18</v>
      </c>
      <c r="C21" s="121" t="s">
        <v>19</v>
      </c>
    </row>
    <row r="22" spans="2:3">
      <c r="B22" s="10" t="s">
        <v>20</v>
      </c>
      <c r="C22" s="121" t="s">
        <v>19</v>
      </c>
    </row>
    <row r="23" spans="2:3">
      <c r="B23" s="10" t="s">
        <v>21</v>
      </c>
      <c r="C23" s="121" t="s">
        <v>19</v>
      </c>
    </row>
    <row r="24" spans="2:3">
      <c r="B24" s="10" t="s">
        <v>22</v>
      </c>
      <c r="C24" s="121" t="s">
        <v>19</v>
      </c>
    </row>
    <row r="25" spans="2:3">
      <c r="B25" s="10" t="s">
        <v>23</v>
      </c>
      <c r="C25" s="121" t="s">
        <v>19</v>
      </c>
    </row>
    <row r="26" spans="2:3">
      <c r="B26" s="10" t="s">
        <v>24</v>
      </c>
      <c r="C26" s="121" t="s">
        <v>25</v>
      </c>
    </row>
    <row r="27" spans="2:3">
      <c r="B27" s="10" t="s">
        <v>26</v>
      </c>
      <c r="C27" s="121" t="s">
        <v>25</v>
      </c>
    </row>
    <row r="28" spans="2:3">
      <c r="B28" s="10" t="s">
        <v>27</v>
      </c>
      <c r="C28" s="121" t="s">
        <v>25</v>
      </c>
    </row>
    <row r="29" spans="2:3">
      <c r="B29" s="10" t="s">
        <v>28</v>
      </c>
      <c r="C29" s="121" t="s">
        <v>25</v>
      </c>
    </row>
    <row r="30" spans="2:3">
      <c r="B30" s="10" t="s">
        <v>29</v>
      </c>
      <c r="C30" s="121" t="s">
        <v>30</v>
      </c>
    </row>
    <row r="31" spans="2:3">
      <c r="B31" s="10" t="s">
        <v>31</v>
      </c>
      <c r="C31" s="121" t="s">
        <v>30</v>
      </c>
    </row>
    <row r="32" spans="2:3">
      <c r="B32" s="10" t="s">
        <v>32</v>
      </c>
      <c r="C32" s="121" t="s">
        <v>30</v>
      </c>
    </row>
    <row r="33" spans="2:3">
      <c r="B33" s="10" t="s">
        <v>33</v>
      </c>
      <c r="C33" s="121" t="s">
        <v>30</v>
      </c>
    </row>
    <row r="34" spans="2:3">
      <c r="B34" s="10" t="s">
        <v>34</v>
      </c>
      <c r="C34" s="121" t="s">
        <v>35</v>
      </c>
    </row>
    <row r="35" spans="2:3">
      <c r="B35" s="10" t="s">
        <v>36</v>
      </c>
      <c r="C35" s="121" t="s">
        <v>35</v>
      </c>
    </row>
    <row r="36" spans="2:3">
      <c r="B36" s="10" t="s">
        <v>37</v>
      </c>
      <c r="C36" s="121" t="s">
        <v>35</v>
      </c>
    </row>
    <row r="37" spans="2:3">
      <c r="B37" s="10" t="s">
        <v>38</v>
      </c>
      <c r="C37" s="121" t="s">
        <v>35</v>
      </c>
    </row>
    <row r="38" spans="2:3">
      <c r="B38" s="10" t="s">
        <v>39</v>
      </c>
      <c r="C38" s="121" t="s">
        <v>35</v>
      </c>
    </row>
    <row r="39" spans="2:3">
      <c r="B39" s="10" t="s">
        <v>40</v>
      </c>
      <c r="C39" s="121" t="s">
        <v>41</v>
      </c>
    </row>
    <row r="40" spans="2:3">
      <c r="B40" s="10" t="s">
        <v>42</v>
      </c>
      <c r="C40" s="121" t="s">
        <v>41</v>
      </c>
    </row>
    <row r="41" spans="2:3" ht="13.5" thickBot="1">
      <c r="B41" s="174" t="s">
        <v>43</v>
      </c>
      <c r="C41" s="207" t="s">
        <v>41</v>
      </c>
    </row>
    <row r="43" spans="2:3">
      <c r="B43" s="204" t="s">
        <v>44</v>
      </c>
      <c r="C43" s="205" t="s">
        <v>3</v>
      </c>
    </row>
    <row r="44" spans="2:3">
      <c r="B44" s="10" t="s">
        <v>45</v>
      </c>
      <c r="C44" s="121" t="s">
        <v>46</v>
      </c>
    </row>
    <row r="45" spans="2:3">
      <c r="B45" s="10" t="s">
        <v>47</v>
      </c>
      <c r="C45" s="121" t="s">
        <v>46</v>
      </c>
    </row>
    <row r="46" spans="2:3">
      <c r="B46" s="10" t="s">
        <v>48</v>
      </c>
      <c r="C46" s="121" t="s">
        <v>46</v>
      </c>
    </row>
    <row r="47" spans="2:3">
      <c r="B47" s="10" t="s">
        <v>49</v>
      </c>
      <c r="C47" s="121" t="s">
        <v>50</v>
      </c>
    </row>
    <row r="48" spans="2:3">
      <c r="B48" s="10" t="s">
        <v>51</v>
      </c>
      <c r="C48" s="121" t="s">
        <v>50</v>
      </c>
    </row>
    <row r="49" spans="2:3" ht="13.5" thickBot="1">
      <c r="B49" s="174" t="s">
        <v>52</v>
      </c>
      <c r="C49" s="207" t="s">
        <v>50</v>
      </c>
    </row>
    <row r="50" spans="2:3">
      <c r="B50" s="206" t="s">
        <v>53</v>
      </c>
      <c r="C50" s="206" t="s">
        <v>53</v>
      </c>
    </row>
    <row r="51" spans="2:3">
      <c r="B51" s="204" t="s">
        <v>54</v>
      </c>
      <c r="C51" s="205" t="s">
        <v>3</v>
      </c>
    </row>
    <row r="52" spans="2:3">
      <c r="B52" s="10" t="s">
        <v>55</v>
      </c>
      <c r="C52" s="121" t="s">
        <v>56</v>
      </c>
    </row>
    <row r="53" spans="2:3">
      <c r="B53" s="10" t="s">
        <v>57</v>
      </c>
      <c r="C53" s="121" t="s">
        <v>58</v>
      </c>
    </row>
    <row r="54" spans="2:3">
      <c r="B54" s="10" t="s">
        <v>59</v>
      </c>
      <c r="C54" s="121" t="s">
        <v>60</v>
      </c>
    </row>
    <row r="55" spans="2:3">
      <c r="B55" s="10" t="s">
        <v>61</v>
      </c>
      <c r="C55" s="121" t="s">
        <v>62</v>
      </c>
    </row>
    <row r="56" spans="2:3">
      <c r="B56" s="10" t="s">
        <v>63</v>
      </c>
      <c r="C56" s="121" t="s">
        <v>64</v>
      </c>
    </row>
    <row r="57" spans="2:3" ht="13.5" thickBot="1">
      <c r="B57" s="174" t="s">
        <v>65</v>
      </c>
      <c r="C57" s="207" t="s">
        <v>66</v>
      </c>
    </row>
  </sheetData>
  <sheetProtection algorithmName="SHA-512" hashValue="P8Z58NIYMAUxCdi57pZSp+aFK00BYXhULE8jUmfmZ/2CbsAcleHW6QuliZ2Gf/aYceyOOa8izWG6cU4CEgz6xQ==" saltValue="1BmeZDZujPiHSuC6MoVKFA==" spinCount="100000" sheet="1" objects="1" scenarios="1"/>
  <mergeCells count="1">
    <mergeCell ref="B5:C5"/>
  </mergeCells>
  <hyperlinks>
    <hyperlink ref="C8" location="Planet!A1" display=" Planet " xr:uid="{690204E6-ADF0-AB4A-BCED-C35A56659F93}"/>
    <hyperlink ref="C9:C14" location="Planet!A1" display=" Planet " xr:uid="{C4B02E08-EAB2-D54D-BEE4-3D2FBE7DF66E}"/>
    <hyperlink ref="C17:C20" location="'Inclusion for All'!A1" display=" Inclusion for All " xr:uid="{7B212952-816B-3749-8C26-3B7ECFE8C077}"/>
    <hyperlink ref="C21:C25" location="'Digital Society'!A1" display=" Digital Society " xr:uid="{BC19D35D-F4A1-C448-B6D5-4CAE5255EF41}"/>
    <hyperlink ref="C26:C29" location="Headcount!A1" display=" Headcount " xr:uid="{D45A3150-50D1-C144-BA34-75047346600D}"/>
    <hyperlink ref="C30:C33" location="'Diversity &amp; Inclusion'!A1" display=" Diversity &amp; Inclusion " xr:uid="{3ACB3827-15CB-294C-9D70-8668C7534C2E}"/>
    <hyperlink ref="C34:C38" location="'Health &amp; Safety'!A1" display=" Health &amp; Safety " xr:uid="{32DEF38F-F043-CD4C-8F37-C6E420F34E0B}"/>
    <hyperlink ref="C39:C41" location="'Responsible Supply Chain'!A1" display=" Responsible Supply Chain " xr:uid="{BC9EC9FE-6B02-834C-BE01-6F333621576B}"/>
    <hyperlink ref="C44:C46" location="'Board &amp; ExCo'!A1" display=" Board &amp; ExCo " xr:uid="{C5379C10-FA31-D14E-ACFB-780F1F45659A}"/>
    <hyperlink ref="C47:C49" location="Remuneration!A1" display=" Remuneration " xr:uid="{42C728C1-D272-AB4E-9FD0-26736758AF25}"/>
    <hyperlink ref="C52" location="Assurance!A1" display=" Assurance " xr:uid="{8545D6D9-CE1C-EE44-B317-6F2C064962A7}"/>
    <hyperlink ref="C53" location="'Subject matter information'!A1" display=" Subject matter information " xr:uid="{BD61FD8D-AED3-1F48-9DE9-170B9B623C05}"/>
    <hyperlink ref="C54" location="GRI!A1" display=" GRI " xr:uid="{399109ED-88C7-FC48-BC3F-917DB8D27DF2}"/>
    <hyperlink ref="C55" location="UNGC!A1" display=" UNGC " xr:uid="{3B081862-11B4-9743-9D8A-E0988208F858}"/>
    <hyperlink ref="C56" location="'Scope of reporting'!A1" display=" Scope of reporting " xr:uid="{7861DB71-0AD5-0746-BF79-746D2FF817E9}"/>
    <hyperlink ref="C57" location="'How we report our KPIs'!A1" display=" How we report our KPIs " xr:uid="{F2FAD49F-0E19-1747-B6F6-D06C3E269E9B}"/>
  </hyperlinks>
  <pageMargins left="0.7" right="0.7" top="0.75" bottom="0.75" header="0.3" footer="0.3"/>
  <pageSetup paperSize="9" scale="91" orientation="portrait" horizontalDpi="1200" verticalDpi="1200" r:id="rId1"/>
  <headerFooter>
    <oddFooter>&amp;L&amp;1#&amp;"Calibri"&amp;7&amp;K000000C2 General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D98"/>
  <sheetViews>
    <sheetView zoomScaleNormal="100" workbookViewId="0"/>
  </sheetViews>
  <sheetFormatPr defaultColWidth="9.28515625" defaultRowHeight="12.75"/>
  <cols>
    <col min="1" max="1" width="4.42578125" customWidth="1"/>
    <col min="2" max="2" width="9.28515625" customWidth="1"/>
    <col min="3" max="3" width="18.42578125" customWidth="1"/>
    <col min="4" max="4" width="159.7109375" customWidth="1"/>
    <col min="5" max="5" width="4.42578125" customWidth="1"/>
  </cols>
  <sheetData>
    <row r="1" spans="2:4" ht="13.15" customHeight="1"/>
    <row r="2" spans="2:4">
      <c r="D2" s="4" t="s">
        <v>0</v>
      </c>
    </row>
    <row r="3" spans="2:4">
      <c r="D3" s="3"/>
    </row>
    <row r="5" spans="2:4" ht="20.25">
      <c r="B5" s="24" t="s">
        <v>61</v>
      </c>
      <c r="C5" s="20"/>
      <c r="D5" s="20"/>
    </row>
    <row r="6" spans="2:4">
      <c r="B6" s="20"/>
      <c r="C6" s="20"/>
      <c r="D6" s="20"/>
    </row>
    <row r="7" spans="2:4" ht="33" customHeight="1">
      <c r="B7" s="295" t="s">
        <v>758</v>
      </c>
      <c r="C7" s="295"/>
      <c r="D7" s="295"/>
    </row>
    <row r="8" spans="2:4" ht="15.75">
      <c r="B8" s="295"/>
      <c r="C8" s="295"/>
      <c r="D8" s="295"/>
    </row>
    <row r="9" spans="2:4">
      <c r="B9" s="175" t="s">
        <v>759</v>
      </c>
      <c r="C9" s="176" t="s">
        <v>760</v>
      </c>
      <c r="D9" s="177" t="s">
        <v>761</v>
      </c>
    </row>
    <row r="10" spans="2:4">
      <c r="B10" s="301" t="s">
        <v>762</v>
      </c>
      <c r="C10" s="302"/>
      <c r="D10" s="303"/>
    </row>
    <row r="11" spans="2:4" ht="200.65" customHeight="1">
      <c r="B11" s="180">
        <v>1</v>
      </c>
      <c r="C11" s="181" t="s">
        <v>763</v>
      </c>
      <c r="D11" s="187" t="s">
        <v>764</v>
      </c>
    </row>
    <row r="12" spans="2:4" ht="301.5" customHeight="1">
      <c r="B12" s="182"/>
      <c r="C12" s="183"/>
      <c r="D12" s="188" t="s">
        <v>765</v>
      </c>
    </row>
    <row r="13" spans="2:4" ht="214.5" customHeight="1">
      <c r="B13" s="180">
        <v>2</v>
      </c>
      <c r="C13" s="181" t="s">
        <v>766</v>
      </c>
      <c r="D13" s="187" t="s">
        <v>767</v>
      </c>
    </row>
    <row r="14" spans="2:4">
      <c r="B14" s="301" t="s">
        <v>768</v>
      </c>
      <c r="C14" s="302"/>
      <c r="D14" s="303"/>
    </row>
    <row r="15" spans="2:4" ht="186" customHeight="1">
      <c r="B15" s="180">
        <v>3</v>
      </c>
      <c r="C15" s="181" t="s">
        <v>769</v>
      </c>
      <c r="D15" s="187" t="s">
        <v>770</v>
      </c>
    </row>
    <row r="16" spans="2:4" ht="63.75">
      <c r="B16" s="184">
        <v>4</v>
      </c>
      <c r="C16" s="185" t="s">
        <v>771</v>
      </c>
      <c r="D16" s="186" t="s">
        <v>772</v>
      </c>
    </row>
    <row r="17" spans="2:4" ht="182.65" customHeight="1">
      <c r="B17" s="184">
        <v>5</v>
      </c>
      <c r="C17" s="185" t="s">
        <v>773</v>
      </c>
      <c r="D17" s="186" t="s">
        <v>774</v>
      </c>
    </row>
    <row r="18" spans="2:4" ht="150" customHeight="1">
      <c r="B18" s="180"/>
      <c r="C18" s="181"/>
      <c r="D18" s="187" t="s">
        <v>775</v>
      </c>
    </row>
    <row r="19" spans="2:4">
      <c r="B19" s="301" t="s">
        <v>776</v>
      </c>
      <c r="C19" s="302"/>
      <c r="D19" s="303"/>
    </row>
    <row r="20" spans="2:4" ht="112.9" customHeight="1">
      <c r="B20" s="180">
        <v>6</v>
      </c>
      <c r="C20" s="181" t="s">
        <v>777</v>
      </c>
      <c r="D20" s="187" t="s">
        <v>778</v>
      </c>
    </row>
    <row r="21" spans="2:4" ht="106.5" customHeight="1">
      <c r="B21" s="182"/>
      <c r="C21" s="183"/>
      <c r="D21" s="188" t="s">
        <v>779</v>
      </c>
    </row>
    <row r="22" spans="2:4" ht="91.9" customHeight="1">
      <c r="B22" s="184">
        <v>7</v>
      </c>
      <c r="C22" s="185" t="s">
        <v>780</v>
      </c>
      <c r="D22" s="186" t="s">
        <v>781</v>
      </c>
    </row>
    <row r="23" spans="2:4" ht="100.9" customHeight="1">
      <c r="B23" s="184">
        <v>8</v>
      </c>
      <c r="C23" s="185" t="s">
        <v>782</v>
      </c>
      <c r="D23" s="186" t="s">
        <v>783</v>
      </c>
    </row>
    <row r="24" spans="2:4">
      <c r="B24" s="301" t="s">
        <v>784</v>
      </c>
      <c r="C24" s="302"/>
      <c r="D24" s="303"/>
    </row>
    <row r="25" spans="2:4" ht="207.75" customHeight="1">
      <c r="B25" s="180">
        <v>9</v>
      </c>
      <c r="C25" s="181" t="s">
        <v>785</v>
      </c>
      <c r="D25" s="187" t="s">
        <v>786</v>
      </c>
    </row>
    <row r="26" spans="2:4" ht="185.25" customHeight="1">
      <c r="B26" s="184">
        <v>10</v>
      </c>
      <c r="C26" s="185" t="s">
        <v>787</v>
      </c>
      <c r="D26" s="186" t="s">
        <v>788</v>
      </c>
    </row>
    <row r="27" spans="2:4" ht="320.25" customHeight="1">
      <c r="B27" s="184">
        <v>11</v>
      </c>
      <c r="C27" s="185" t="s">
        <v>789</v>
      </c>
      <c r="D27" s="186" t="s">
        <v>790</v>
      </c>
    </row>
    <row r="28" spans="2:4" ht="121.15" customHeight="1">
      <c r="B28" s="180"/>
      <c r="C28" s="181"/>
      <c r="D28" s="209" t="s">
        <v>791</v>
      </c>
    </row>
    <row r="29" spans="2:4">
      <c r="B29" s="301" t="s">
        <v>792</v>
      </c>
      <c r="C29" s="302"/>
      <c r="D29" s="303"/>
    </row>
    <row r="30" spans="2:4" ht="94.15" customHeight="1">
      <c r="B30" s="180">
        <v>12</v>
      </c>
      <c r="C30" s="181" t="s">
        <v>793</v>
      </c>
      <c r="D30" s="187" t="s">
        <v>794</v>
      </c>
    </row>
    <row r="31" spans="2:4" ht="213.75" customHeight="1">
      <c r="B31" s="184">
        <v>13</v>
      </c>
      <c r="C31" s="185" t="s">
        <v>795</v>
      </c>
      <c r="D31" s="186" t="s">
        <v>796</v>
      </c>
    </row>
    <row r="32" spans="2:4" ht="120.75" customHeight="1">
      <c r="B32" s="184">
        <v>14</v>
      </c>
      <c r="C32" s="185" t="s">
        <v>797</v>
      </c>
      <c r="D32" s="186" t="s">
        <v>798</v>
      </c>
    </row>
    <row r="33" spans="1:4">
      <c r="B33" s="301" t="s">
        <v>799</v>
      </c>
      <c r="C33" s="302"/>
      <c r="D33" s="303"/>
    </row>
    <row r="34" spans="1:4" ht="261.39999999999998" customHeight="1">
      <c r="B34" s="180">
        <v>15</v>
      </c>
      <c r="C34" s="181" t="s">
        <v>800</v>
      </c>
      <c r="D34" s="187" t="s">
        <v>801</v>
      </c>
    </row>
    <row r="35" spans="1:4" ht="184.9" customHeight="1">
      <c r="B35" s="180"/>
      <c r="C35" s="181"/>
      <c r="D35" s="187" t="s">
        <v>802</v>
      </c>
    </row>
    <row r="36" spans="1:4" ht="372" customHeight="1">
      <c r="B36" s="184">
        <v>16</v>
      </c>
      <c r="C36" s="185" t="s">
        <v>803</v>
      </c>
      <c r="D36" s="186" t="s">
        <v>804</v>
      </c>
    </row>
    <row r="37" spans="1:4" ht="386.65" customHeight="1">
      <c r="B37" s="182"/>
      <c r="C37" s="183"/>
      <c r="D37" s="188" t="s">
        <v>805</v>
      </c>
    </row>
    <row r="38" spans="1:4" ht="358.9" customHeight="1">
      <c r="B38" s="184">
        <v>17</v>
      </c>
      <c r="C38" s="185" t="s">
        <v>806</v>
      </c>
      <c r="D38" s="186" t="s">
        <v>807</v>
      </c>
    </row>
    <row r="39" spans="1:4" ht="54.4" customHeight="1">
      <c r="B39" s="184">
        <v>18</v>
      </c>
      <c r="C39" s="185" t="s">
        <v>808</v>
      </c>
      <c r="D39" s="186" t="s">
        <v>809</v>
      </c>
    </row>
    <row r="40" spans="1:4">
      <c r="B40" s="301" t="s">
        <v>810</v>
      </c>
      <c r="C40" s="302"/>
      <c r="D40" s="303"/>
    </row>
    <row r="41" spans="1:4" ht="52.9" customHeight="1">
      <c r="B41" s="180">
        <v>19</v>
      </c>
      <c r="C41" s="181" t="s">
        <v>811</v>
      </c>
      <c r="D41" s="187" t="s">
        <v>812</v>
      </c>
    </row>
    <row r="42" spans="1:4" ht="102.4" customHeight="1">
      <c r="B42" s="184">
        <v>20</v>
      </c>
      <c r="C42" s="185" t="s">
        <v>813</v>
      </c>
      <c r="D42" s="186" t="s">
        <v>814</v>
      </c>
    </row>
    <row r="43" spans="1:4" ht="99" customHeight="1" thickBot="1">
      <c r="B43" s="189">
        <v>21</v>
      </c>
      <c r="C43" s="190" t="s">
        <v>815</v>
      </c>
      <c r="D43" s="191" t="s">
        <v>816</v>
      </c>
    </row>
    <row r="44" spans="1:4">
      <c r="B44" s="18"/>
      <c r="C44" s="17"/>
      <c r="D44" s="17"/>
    </row>
    <row r="45" spans="1:4">
      <c r="B45" s="23"/>
      <c r="C45" s="17"/>
      <c r="D45" s="17"/>
    </row>
    <row r="46" spans="1:4">
      <c r="B46" s="215" t="s">
        <v>817</v>
      </c>
      <c r="C46" s="17"/>
      <c r="D46" s="17"/>
    </row>
    <row r="47" spans="1:4">
      <c r="A47" s="216"/>
      <c r="B47" s="220" t="s">
        <v>818</v>
      </c>
      <c r="C47" s="17"/>
      <c r="D47" s="17"/>
    </row>
    <row r="48" spans="1:4">
      <c r="A48" s="216"/>
      <c r="B48" s="220"/>
      <c r="C48" s="17"/>
      <c r="D48" s="17"/>
    </row>
    <row r="49" spans="1:4">
      <c r="A49" s="216"/>
      <c r="B49" s="220" t="s">
        <v>86</v>
      </c>
      <c r="C49" s="17"/>
      <c r="D49" s="17"/>
    </row>
    <row r="50" spans="1:4">
      <c r="A50" s="216"/>
      <c r="B50" s="220"/>
      <c r="C50" s="17"/>
      <c r="D50" s="17"/>
    </row>
    <row r="51" spans="1:4">
      <c r="A51" s="216"/>
      <c r="B51" s="220" t="s">
        <v>819</v>
      </c>
      <c r="C51" s="17"/>
      <c r="D51" s="17"/>
    </row>
    <row r="52" spans="1:4">
      <c r="A52" s="216"/>
      <c r="B52" s="220"/>
      <c r="C52" s="17"/>
      <c r="D52" s="17"/>
    </row>
    <row r="53" spans="1:4">
      <c r="A53" s="216"/>
      <c r="B53" s="220" t="s">
        <v>820</v>
      </c>
      <c r="C53" s="17"/>
      <c r="D53" s="17"/>
    </row>
    <row r="54" spans="1:4">
      <c r="A54" s="216"/>
      <c r="B54" s="220"/>
      <c r="C54" s="17"/>
      <c r="D54" s="17"/>
    </row>
    <row r="55" spans="1:4">
      <c r="A55" s="216"/>
      <c r="B55" s="220" t="s">
        <v>821</v>
      </c>
      <c r="C55" s="17"/>
      <c r="D55" s="17"/>
    </row>
    <row r="56" spans="1:4">
      <c r="A56" s="216"/>
      <c r="B56" s="220"/>
      <c r="C56" s="17"/>
      <c r="D56" s="17"/>
    </row>
    <row r="57" spans="1:4">
      <c r="A57" s="216"/>
      <c r="B57" s="220" t="s">
        <v>822</v>
      </c>
      <c r="C57" s="17"/>
      <c r="D57" s="17"/>
    </row>
    <row r="58" spans="1:4">
      <c r="A58" s="216"/>
      <c r="B58" s="220"/>
      <c r="C58" s="17"/>
      <c r="D58" s="17"/>
    </row>
    <row r="59" spans="1:4">
      <c r="A59" s="216"/>
      <c r="B59" s="220" t="s">
        <v>823</v>
      </c>
      <c r="C59" s="17"/>
      <c r="D59" s="17"/>
    </row>
    <row r="60" spans="1:4">
      <c r="A60" s="216"/>
      <c r="B60" s="220"/>
      <c r="C60" s="17"/>
      <c r="D60" s="17"/>
    </row>
    <row r="61" spans="1:4">
      <c r="B61" s="217" t="s">
        <v>824</v>
      </c>
      <c r="C61" s="17"/>
      <c r="D61" s="17"/>
    </row>
    <row r="62" spans="1:4">
      <c r="B62" s="18"/>
      <c r="C62" s="17"/>
      <c r="D62" s="17"/>
    </row>
    <row r="63" spans="1:4">
      <c r="B63" s="18"/>
      <c r="C63" s="17"/>
      <c r="D63" s="17"/>
    </row>
    <row r="64" spans="1:4">
      <c r="B64" s="18"/>
      <c r="C64" s="18"/>
      <c r="D64" s="18"/>
    </row>
    <row r="65" spans="2:4">
      <c r="B65" s="18"/>
      <c r="C65" s="18"/>
      <c r="D65" s="18"/>
    </row>
    <row r="66" spans="2:4">
      <c r="B66" s="18"/>
      <c r="C66" s="17"/>
      <c r="D66" s="17"/>
    </row>
    <row r="67" spans="2:4">
      <c r="B67" s="18"/>
      <c r="C67" s="17"/>
      <c r="D67" s="17"/>
    </row>
    <row r="68" spans="2:4">
      <c r="B68" s="18"/>
      <c r="C68" s="17"/>
      <c r="D68" s="17"/>
    </row>
    <row r="69" spans="2:4">
      <c r="B69" s="18"/>
      <c r="C69" s="17"/>
      <c r="D69" s="17"/>
    </row>
    <row r="70" spans="2:4">
      <c r="B70" s="18"/>
      <c r="C70" s="17"/>
      <c r="D70" s="17"/>
    </row>
    <row r="71" spans="2:4">
      <c r="B71" s="18"/>
      <c r="C71" s="17"/>
      <c r="D71" s="17"/>
    </row>
    <row r="72" spans="2:4">
      <c r="B72" s="18"/>
      <c r="C72" s="17"/>
      <c r="D72" s="17"/>
    </row>
    <row r="73" spans="2:4">
      <c r="B73" s="18"/>
      <c r="C73" s="17"/>
      <c r="D73" s="17"/>
    </row>
    <row r="74" spans="2:4">
      <c r="B74" s="18"/>
      <c r="C74" s="17"/>
      <c r="D74" s="17"/>
    </row>
    <row r="75" spans="2:4">
      <c r="B75" s="18"/>
      <c r="C75" s="17"/>
      <c r="D75" s="17"/>
    </row>
    <row r="76" spans="2:4">
      <c r="B76" s="18"/>
      <c r="C76" s="17"/>
      <c r="D76" s="17"/>
    </row>
    <row r="77" spans="2:4">
      <c r="B77" s="18"/>
      <c r="C77" s="17"/>
      <c r="D77" s="17"/>
    </row>
    <row r="78" spans="2:4">
      <c r="B78" s="18"/>
      <c r="C78" s="17"/>
      <c r="D78" s="17"/>
    </row>
    <row r="79" spans="2:4">
      <c r="B79" s="18"/>
      <c r="C79" s="17"/>
      <c r="D79" s="17"/>
    </row>
    <row r="80" spans="2:4">
      <c r="B80" s="18"/>
      <c r="C80" s="17"/>
      <c r="D80" s="17"/>
    </row>
    <row r="81" spans="2:4">
      <c r="B81" s="18"/>
      <c r="C81" s="17"/>
      <c r="D81" s="17"/>
    </row>
    <row r="82" spans="2:4">
      <c r="B82" s="21"/>
      <c r="C82" s="17"/>
      <c r="D82" s="17"/>
    </row>
    <row r="83" spans="2:4">
      <c r="B83" s="18"/>
      <c r="C83" s="17"/>
      <c r="D83" s="17"/>
    </row>
    <row r="84" spans="2:4">
      <c r="B84" s="18"/>
      <c r="C84" s="17"/>
      <c r="D84" s="17"/>
    </row>
    <row r="85" spans="2:4">
      <c r="B85" s="21"/>
      <c r="C85" s="22"/>
      <c r="D85" s="22"/>
    </row>
    <row r="86" spans="2:4">
      <c r="B86" s="21"/>
      <c r="C86" s="22"/>
      <c r="D86" s="22"/>
    </row>
    <row r="87" spans="2:4">
      <c r="B87" s="21"/>
      <c r="C87" s="22"/>
      <c r="D87" s="22"/>
    </row>
    <row r="88" spans="2:4">
      <c r="B88" s="21"/>
      <c r="C88" s="22"/>
      <c r="D88" s="22"/>
    </row>
    <row r="89" spans="2:4">
      <c r="B89" s="21"/>
      <c r="C89" s="22"/>
      <c r="D89" s="22"/>
    </row>
    <row r="90" spans="2:4">
      <c r="B90" s="21"/>
      <c r="C90" s="22"/>
      <c r="D90" s="22"/>
    </row>
    <row r="91" spans="2:4">
      <c r="B91" s="21"/>
      <c r="C91" s="22"/>
      <c r="D91" s="22"/>
    </row>
    <row r="92" spans="2:4">
      <c r="B92" s="21"/>
      <c r="C92" s="22"/>
      <c r="D92" s="22"/>
    </row>
    <row r="93" spans="2:4">
      <c r="B93" s="21"/>
      <c r="C93" s="22"/>
      <c r="D93" s="22"/>
    </row>
    <row r="94" spans="2:4">
      <c r="B94" s="21"/>
      <c r="C94" s="22"/>
      <c r="D94" s="22"/>
    </row>
    <row r="95" spans="2:4">
      <c r="B95" s="21"/>
      <c r="C95" s="22"/>
      <c r="D95" s="22"/>
    </row>
    <row r="96" spans="2:4">
      <c r="B96" s="19"/>
      <c r="C96" s="22"/>
      <c r="D96" s="22"/>
    </row>
    <row r="97" spans="2:4">
      <c r="B97" s="21"/>
      <c r="C97" s="22"/>
      <c r="D97" s="22"/>
    </row>
    <row r="98" spans="2:4">
      <c r="B98" s="20"/>
      <c r="C98" s="20"/>
      <c r="D98" s="20"/>
    </row>
  </sheetData>
  <sheetProtection algorithmName="SHA-512" hashValue="DhR9L94VbYsb2PWNaibvme1tdpmWcav8qJ/+p4FJHg1pqqEbIbRl22U/ga2nijIQC+LoT3R5rxdBjJSdDZZq2Q==" saltValue="VrIk7Gn93qPL75NZLocDtA==" spinCount="100000" sheet="1" objects="1" scenarios="1"/>
  <mergeCells count="9">
    <mergeCell ref="B7:D7"/>
    <mergeCell ref="B40:D40"/>
    <mergeCell ref="B8:D8"/>
    <mergeCell ref="B10:D10"/>
    <mergeCell ref="B14:D14"/>
    <mergeCell ref="B19:D19"/>
    <mergeCell ref="B24:D24"/>
    <mergeCell ref="B29:D29"/>
    <mergeCell ref="B33:D33"/>
  </mergeCells>
  <hyperlinks>
    <hyperlink ref="B47" r:id="rId1" xr:uid="{9C2B941A-5029-4FA9-9534-F8D7BBA7712B}"/>
    <hyperlink ref="B49" r:id="rId2" xr:uid="{AE38EDF5-201D-4ADE-8266-2A62A56DC097}"/>
    <hyperlink ref="B51" r:id="rId3" xr:uid="{192C47A2-A197-428A-8D8E-F8BEEF4F01AD}"/>
    <hyperlink ref="B53" r:id="rId4" xr:uid="{62BFD3CA-8E7D-418A-8A4A-98D2B0C64283}"/>
    <hyperlink ref="B55" r:id="rId5" xr:uid="{D6ACF513-6B6A-427B-BD95-C7D6FF95DCE1}"/>
    <hyperlink ref="B57" r:id="rId6" xr:uid="{02527447-7F55-45BC-A97E-1339D03E6E6B}"/>
    <hyperlink ref="B59" r:id="rId7" xr:uid="{60119FCC-D379-490D-BC94-0300B703D9C9}"/>
    <hyperlink ref="B61" r:id="rId8" xr:uid="{B4728D58-E97A-4C50-A9FA-C07ECF619C1A}"/>
  </hyperlinks>
  <pageMargins left="0.7" right="0.7" top="0.75" bottom="0.75" header="0.3" footer="0.3"/>
  <pageSetup paperSize="9" scale="13" orientation="portrait" horizontalDpi="1200" verticalDpi="1200" r:id="rId9"/>
  <headerFooter>
    <oddFooter>&amp;L&amp;1#&amp;"Calibri"&amp;7&amp;K000000C2 General</oddFooter>
  </headerFooter>
  <drawing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C62"/>
  <sheetViews>
    <sheetView workbookViewId="0"/>
  </sheetViews>
  <sheetFormatPr defaultColWidth="9.28515625" defaultRowHeight="12.75"/>
  <cols>
    <col min="1" max="1" width="4.42578125" customWidth="1"/>
    <col min="2" max="2" width="99.5703125" bestFit="1" customWidth="1"/>
    <col min="3" max="3" width="12.42578125" customWidth="1"/>
    <col min="4" max="4" width="4.42578125" customWidth="1"/>
  </cols>
  <sheetData>
    <row r="1" spans="2:3" ht="13.15" customHeight="1"/>
    <row r="2" spans="2:3">
      <c r="C2" s="4" t="s">
        <v>0</v>
      </c>
    </row>
    <row r="3" spans="2:3">
      <c r="C3" s="3"/>
    </row>
    <row r="5" spans="2:3" ht="20.25">
      <c r="B5" s="24" t="s">
        <v>63</v>
      </c>
      <c r="C5" s="20"/>
    </row>
    <row r="6" spans="2:3">
      <c r="C6" s="20"/>
    </row>
    <row r="7" spans="2:3" ht="389.25" customHeight="1">
      <c r="B7" s="276" t="s">
        <v>825</v>
      </c>
      <c r="C7" s="276"/>
    </row>
    <row r="8" spans="2:3">
      <c r="B8" s="20"/>
      <c r="C8" s="17"/>
    </row>
    <row r="9" spans="2:3">
      <c r="B9" s="18"/>
      <c r="C9" s="17"/>
    </row>
    <row r="10" spans="2:3">
      <c r="B10" s="18"/>
      <c r="C10" s="17"/>
    </row>
    <row r="11" spans="2:3">
      <c r="B11" s="18"/>
      <c r="C11" s="17"/>
    </row>
    <row r="12" spans="2:3">
      <c r="B12" s="18"/>
      <c r="C12" s="17"/>
    </row>
    <row r="13" spans="2:3">
      <c r="B13" s="18"/>
      <c r="C13" s="17"/>
    </row>
    <row r="14" spans="2:3">
      <c r="B14" s="18"/>
      <c r="C14" s="17"/>
    </row>
    <row r="15" spans="2:3">
      <c r="B15" s="18"/>
      <c r="C15" s="17"/>
    </row>
    <row r="16" spans="2:3">
      <c r="B16" s="18"/>
      <c r="C16" s="17"/>
    </row>
    <row r="17" spans="2:3">
      <c r="B17" s="18"/>
      <c r="C17" s="17"/>
    </row>
    <row r="18" spans="2:3">
      <c r="B18" s="18"/>
      <c r="C18" s="17"/>
    </row>
    <row r="19" spans="2:3">
      <c r="B19" s="18"/>
      <c r="C19" s="17"/>
    </row>
    <row r="20" spans="2:3">
      <c r="B20" s="18"/>
      <c r="C20" s="17"/>
    </row>
    <row r="21" spans="2:3">
      <c r="B21" s="18"/>
      <c r="C21" s="17"/>
    </row>
    <row r="22" spans="2:3">
      <c r="B22" s="18"/>
      <c r="C22" s="17"/>
    </row>
    <row r="23" spans="2:3">
      <c r="B23" s="18"/>
      <c r="C23" s="17"/>
    </row>
    <row r="24" spans="2:3">
      <c r="B24" s="18"/>
      <c r="C24" s="17"/>
    </row>
    <row r="25" spans="2:3">
      <c r="B25" s="18"/>
      <c r="C25" s="17"/>
    </row>
    <row r="26" spans="2:3">
      <c r="B26" s="18"/>
      <c r="C26" s="17"/>
    </row>
    <row r="27" spans="2:3">
      <c r="B27" s="25"/>
      <c r="C27" s="17"/>
    </row>
    <row r="28" spans="2:3">
      <c r="B28" s="18"/>
      <c r="C28" s="18"/>
    </row>
    <row r="29" spans="2:3">
      <c r="B29" s="18"/>
      <c r="C29" s="18"/>
    </row>
    <row r="30" spans="2:3">
      <c r="B30" s="18"/>
      <c r="C30" s="17"/>
    </row>
    <row r="31" spans="2:3">
      <c r="B31" s="18"/>
      <c r="C31" s="17"/>
    </row>
    <row r="32" spans="2:3">
      <c r="B32" s="18"/>
      <c r="C32" s="17"/>
    </row>
    <row r="33" spans="2:3">
      <c r="B33" s="18"/>
      <c r="C33" s="17"/>
    </row>
    <row r="34" spans="2:3">
      <c r="B34" s="18"/>
      <c r="C34" s="17"/>
    </row>
    <row r="35" spans="2:3">
      <c r="B35" s="18"/>
      <c r="C35" s="17"/>
    </row>
    <row r="36" spans="2:3">
      <c r="B36" s="18"/>
      <c r="C36" s="17"/>
    </row>
    <row r="37" spans="2:3">
      <c r="B37" s="18"/>
      <c r="C37" s="17"/>
    </row>
    <row r="38" spans="2:3">
      <c r="B38" s="18"/>
      <c r="C38" s="17"/>
    </row>
    <row r="39" spans="2:3">
      <c r="B39" s="18"/>
      <c r="C39" s="17"/>
    </row>
    <row r="40" spans="2:3">
      <c r="B40" s="18"/>
      <c r="C40" s="17"/>
    </row>
    <row r="41" spans="2:3">
      <c r="B41" s="18"/>
      <c r="C41" s="17"/>
    </row>
    <row r="42" spans="2:3">
      <c r="B42" s="18"/>
      <c r="C42" s="17"/>
    </row>
    <row r="43" spans="2:3">
      <c r="B43" s="18"/>
      <c r="C43" s="17"/>
    </row>
    <row r="44" spans="2:3">
      <c r="B44" s="18"/>
      <c r="C44" s="17"/>
    </row>
    <row r="45" spans="2:3">
      <c r="B45" s="18"/>
      <c r="C45" s="17"/>
    </row>
    <row r="46" spans="2:3">
      <c r="B46" s="21"/>
      <c r="C46" s="17"/>
    </row>
    <row r="47" spans="2:3">
      <c r="B47" s="18"/>
      <c r="C47" s="17"/>
    </row>
    <row r="48" spans="2:3">
      <c r="B48" s="18"/>
      <c r="C48" s="17"/>
    </row>
    <row r="49" spans="2:3">
      <c r="B49" s="21"/>
      <c r="C49" s="22"/>
    </row>
    <row r="50" spans="2:3">
      <c r="B50" s="21"/>
      <c r="C50" s="22"/>
    </row>
    <row r="51" spans="2:3">
      <c r="B51" s="21"/>
      <c r="C51" s="22"/>
    </row>
    <row r="52" spans="2:3">
      <c r="B52" s="21"/>
      <c r="C52" s="22"/>
    </row>
    <row r="53" spans="2:3">
      <c r="B53" s="21"/>
      <c r="C53" s="22"/>
    </row>
    <row r="54" spans="2:3">
      <c r="B54" s="21"/>
      <c r="C54" s="22"/>
    </row>
    <row r="55" spans="2:3">
      <c r="B55" s="21"/>
      <c r="C55" s="22"/>
    </row>
    <row r="56" spans="2:3">
      <c r="B56" s="21"/>
      <c r="C56" s="22"/>
    </row>
    <row r="57" spans="2:3">
      <c r="B57" s="21"/>
      <c r="C57" s="22"/>
    </row>
    <row r="58" spans="2:3">
      <c r="B58" s="21"/>
      <c r="C58" s="22"/>
    </row>
    <row r="59" spans="2:3">
      <c r="B59" s="21"/>
      <c r="C59" s="22"/>
    </row>
    <row r="60" spans="2:3">
      <c r="B60" s="19"/>
      <c r="C60" s="22"/>
    </row>
    <row r="61" spans="2:3">
      <c r="B61" s="21"/>
      <c r="C61" s="22"/>
    </row>
    <row r="62" spans="2:3">
      <c r="B62" s="20"/>
      <c r="C62" s="20"/>
    </row>
  </sheetData>
  <sheetProtection algorithmName="SHA-512" hashValue="J3ASnTt7YfGC+g0Xz95PPXlmTaBPyQs9X0B8qgJyJ84tcdotM2ZZJ2CSWzwS9lU6bIUSTYif6zLDi9ZR5zH6sQ==" saltValue="Av9HO2o6266zHA0d1wZ2NA==" spinCount="100000" sheet="1" objects="1" scenarios="1"/>
  <mergeCells count="1">
    <mergeCell ref="B7:C7"/>
  </mergeCells>
  <pageMargins left="0.7" right="0.7" top="0.75" bottom="0.75" header="0.3" footer="0.3"/>
  <pageSetup paperSize="9" scale="68" orientation="portrait" horizontalDpi="1200" verticalDpi="1200" r:id="rId1"/>
  <headerFooter>
    <oddFooter>&amp;L&amp;1#&amp;"Calibri"&amp;7&amp;K000000C2 General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F78"/>
  <sheetViews>
    <sheetView zoomScaleNormal="100" workbookViewId="0"/>
  </sheetViews>
  <sheetFormatPr defaultColWidth="9.28515625" defaultRowHeight="12.75"/>
  <cols>
    <col min="1" max="1" width="4.42578125" customWidth="1"/>
    <col min="2" max="2" width="30" customWidth="1"/>
    <col min="3" max="3" width="43.42578125" bestFit="1" customWidth="1"/>
    <col min="4" max="4" width="14.5703125" customWidth="1"/>
    <col min="5" max="5" width="55.42578125" bestFit="1" customWidth="1"/>
    <col min="6" max="6" width="24.42578125" customWidth="1"/>
  </cols>
  <sheetData>
    <row r="1" spans="2:6" ht="13.15" customHeight="1"/>
    <row r="2" spans="2:6">
      <c r="F2" s="4" t="s">
        <v>0</v>
      </c>
    </row>
    <row r="3" spans="2:6">
      <c r="F3" s="3"/>
    </row>
    <row r="5" spans="2:6" ht="20.25">
      <c r="B5" s="24" t="s">
        <v>65</v>
      </c>
      <c r="C5" s="24"/>
      <c r="D5" s="24"/>
      <c r="E5" s="20"/>
    </row>
    <row r="6" spans="2:6">
      <c r="E6" s="20"/>
    </row>
    <row r="7" spans="2:6" ht="409.5" customHeight="1">
      <c r="B7" s="304" t="s">
        <v>826</v>
      </c>
      <c r="C7" s="304"/>
      <c r="D7" s="304"/>
      <c r="E7" s="304"/>
      <c r="F7" s="304"/>
    </row>
    <row r="8" spans="2:6" ht="13.9" customHeight="1">
      <c r="B8" s="304"/>
      <c r="C8" s="304"/>
      <c r="D8" s="304"/>
      <c r="E8" s="304"/>
      <c r="F8" s="304"/>
    </row>
    <row r="9" spans="2:6" ht="200.65" customHeight="1">
      <c r="B9" s="304" t="s">
        <v>827</v>
      </c>
      <c r="C9" s="311"/>
      <c r="D9" s="311"/>
      <c r="E9" s="311"/>
      <c r="F9" s="311"/>
    </row>
    <row r="10" spans="2:6">
      <c r="B10" s="326" t="s">
        <v>828</v>
      </c>
      <c r="C10" s="326"/>
      <c r="D10" s="326"/>
      <c r="E10" s="326"/>
      <c r="F10" s="326"/>
    </row>
    <row r="11" spans="2:6" ht="14.25">
      <c r="B11" s="26" t="s">
        <v>829</v>
      </c>
      <c r="C11" s="27" t="s">
        <v>830</v>
      </c>
      <c r="D11" s="27"/>
      <c r="E11" s="47" t="s">
        <v>831</v>
      </c>
    </row>
    <row r="12" spans="2:6">
      <c r="B12" s="10" t="s">
        <v>200</v>
      </c>
      <c r="C12" s="192" t="s">
        <v>832</v>
      </c>
      <c r="D12" s="192"/>
      <c r="E12" s="192" t="s">
        <v>833</v>
      </c>
    </row>
    <row r="13" spans="2:6">
      <c r="B13" s="10" t="s">
        <v>255</v>
      </c>
      <c r="C13" s="192" t="s">
        <v>834</v>
      </c>
      <c r="D13" s="192"/>
      <c r="E13" s="192" t="s">
        <v>835</v>
      </c>
    </row>
    <row r="14" spans="2:6">
      <c r="B14" s="10" t="s">
        <v>836</v>
      </c>
      <c r="C14" s="192" t="s">
        <v>837</v>
      </c>
      <c r="D14" s="192"/>
      <c r="E14" s="192"/>
    </row>
    <row r="15" spans="2:6">
      <c r="B15" s="10" t="s">
        <v>256</v>
      </c>
      <c r="C15" s="192" t="s">
        <v>837</v>
      </c>
      <c r="D15" s="192"/>
      <c r="E15" s="192"/>
    </row>
    <row r="16" spans="2:6">
      <c r="B16" s="10" t="s">
        <v>202</v>
      </c>
      <c r="C16" s="192" t="s">
        <v>838</v>
      </c>
      <c r="D16" s="192"/>
      <c r="E16" s="192" t="s">
        <v>833</v>
      </c>
    </row>
    <row r="17" spans="2:6">
      <c r="B17" s="10" t="s">
        <v>257</v>
      </c>
      <c r="C17" s="192" t="s">
        <v>837</v>
      </c>
      <c r="D17" s="192"/>
      <c r="E17" s="192"/>
    </row>
    <row r="18" spans="2:6">
      <c r="B18" s="10" t="s">
        <v>203</v>
      </c>
      <c r="C18" s="192" t="s">
        <v>834</v>
      </c>
      <c r="D18" s="192"/>
      <c r="E18" s="192" t="s">
        <v>833</v>
      </c>
    </row>
    <row r="19" spans="2:6">
      <c r="B19" s="10" t="s">
        <v>258</v>
      </c>
      <c r="C19" s="192" t="s">
        <v>839</v>
      </c>
      <c r="D19" s="192"/>
      <c r="E19" s="192" t="s">
        <v>840</v>
      </c>
    </row>
    <row r="20" spans="2:6">
      <c r="B20" s="10" t="s">
        <v>204</v>
      </c>
      <c r="C20" s="192" t="s">
        <v>841</v>
      </c>
      <c r="D20" s="192"/>
      <c r="E20" s="192" t="s">
        <v>842</v>
      </c>
    </row>
    <row r="21" spans="2:6">
      <c r="B21" s="10" t="s">
        <v>260</v>
      </c>
      <c r="C21" s="192" t="s">
        <v>834</v>
      </c>
      <c r="D21" s="192"/>
      <c r="E21" s="192" t="s">
        <v>833</v>
      </c>
    </row>
    <row r="22" spans="2:6">
      <c r="B22" s="10" t="s">
        <v>261</v>
      </c>
      <c r="C22" s="192" t="s">
        <v>837</v>
      </c>
      <c r="D22" s="192"/>
      <c r="E22" s="192"/>
    </row>
    <row r="23" spans="2:6">
      <c r="B23" s="10" t="s">
        <v>262</v>
      </c>
      <c r="C23" s="192" t="s">
        <v>837</v>
      </c>
      <c r="D23" s="192"/>
      <c r="E23" s="192"/>
    </row>
    <row r="24" spans="2:6">
      <c r="B24" s="10" t="s">
        <v>263</v>
      </c>
      <c r="C24" s="192" t="s">
        <v>843</v>
      </c>
      <c r="D24" s="192"/>
      <c r="E24" s="192" t="s">
        <v>844</v>
      </c>
    </row>
    <row r="25" spans="2:6">
      <c r="B25" s="10" t="s">
        <v>264</v>
      </c>
      <c r="C25" s="192" t="s">
        <v>839</v>
      </c>
      <c r="D25" s="192"/>
      <c r="E25" s="192" t="s">
        <v>845</v>
      </c>
    </row>
    <row r="26" spans="2:6">
      <c r="B26" s="10" t="s">
        <v>265</v>
      </c>
      <c r="C26" s="192" t="s">
        <v>838</v>
      </c>
      <c r="D26" s="192"/>
      <c r="E26" s="193">
        <v>1.02</v>
      </c>
    </row>
    <row r="27" spans="2:6">
      <c r="B27" s="10" t="s">
        <v>205</v>
      </c>
      <c r="C27" s="192" t="s">
        <v>838</v>
      </c>
      <c r="D27" s="192"/>
      <c r="E27" s="192" t="s">
        <v>833</v>
      </c>
    </row>
    <row r="28" spans="2:6">
      <c r="B28" s="10" t="s">
        <v>266</v>
      </c>
      <c r="C28" s="192" t="s">
        <v>846</v>
      </c>
      <c r="D28" s="192"/>
      <c r="E28" s="193">
        <v>0.26700000000000002</v>
      </c>
    </row>
    <row r="29" spans="2:6">
      <c r="B29" s="10" t="s">
        <v>206</v>
      </c>
      <c r="C29" s="192" t="s">
        <v>837</v>
      </c>
      <c r="D29" s="192"/>
      <c r="E29" s="192"/>
    </row>
    <row r="30" spans="2:6" ht="13.5" thickBot="1">
      <c r="B30" s="29" t="s">
        <v>338</v>
      </c>
      <c r="C30" s="30" t="s">
        <v>841</v>
      </c>
      <c r="D30" s="30"/>
      <c r="E30" s="72" t="s">
        <v>847</v>
      </c>
    </row>
    <row r="31" spans="2:6">
      <c r="B31" s="18"/>
      <c r="C31" s="18"/>
      <c r="D31" s="18"/>
      <c r="E31" s="18"/>
      <c r="F31" s="18"/>
    </row>
    <row r="32" spans="2:6" ht="234.4" customHeight="1">
      <c r="B32" s="304" t="s">
        <v>848</v>
      </c>
      <c r="C32" s="311"/>
      <c r="D32" s="311"/>
      <c r="E32" s="326"/>
      <c r="F32" s="326"/>
    </row>
    <row r="33" spans="2:6">
      <c r="B33" s="63"/>
      <c r="C33" s="73"/>
      <c r="D33" s="73"/>
      <c r="E33" s="74"/>
      <c r="F33" s="74"/>
    </row>
    <row r="34" spans="2:6" ht="27">
      <c r="B34" s="26" t="s">
        <v>849</v>
      </c>
      <c r="C34" s="27" t="s">
        <v>850</v>
      </c>
      <c r="D34" s="28" t="s">
        <v>851</v>
      </c>
      <c r="E34" s="27" t="s">
        <v>852</v>
      </c>
      <c r="F34" s="28" t="s">
        <v>853</v>
      </c>
    </row>
    <row r="35" spans="2:6" ht="136.9" customHeight="1">
      <c r="B35" s="178" t="s">
        <v>854</v>
      </c>
      <c r="C35" s="117" t="s">
        <v>855</v>
      </c>
      <c r="D35" s="32">
        <v>4</v>
      </c>
      <c r="E35" s="31" t="s">
        <v>856</v>
      </c>
      <c r="F35" s="33" t="s">
        <v>857</v>
      </c>
    </row>
    <row r="36" spans="2:6" ht="63.75">
      <c r="B36" s="178" t="s">
        <v>165</v>
      </c>
      <c r="C36" s="117" t="s">
        <v>858</v>
      </c>
      <c r="D36" s="32">
        <v>0.6</v>
      </c>
      <c r="E36" s="117" t="s">
        <v>859</v>
      </c>
      <c r="F36" s="33" t="s">
        <v>860</v>
      </c>
    </row>
    <row r="37" spans="2:6" ht="25.5">
      <c r="B37" s="178" t="s">
        <v>861</v>
      </c>
      <c r="C37" s="306" t="s">
        <v>862</v>
      </c>
      <c r="D37" s="306"/>
      <c r="E37" s="306"/>
      <c r="F37" s="309"/>
    </row>
    <row r="38" spans="2:6" ht="34.15" customHeight="1">
      <c r="B38" s="178" t="s">
        <v>863</v>
      </c>
      <c r="C38" s="117" t="s">
        <v>864</v>
      </c>
      <c r="D38" s="32">
        <v>5.9999999999999995E-4</v>
      </c>
      <c r="E38" s="117" t="s">
        <v>865</v>
      </c>
      <c r="F38" s="33" t="s">
        <v>866</v>
      </c>
    </row>
    <row r="39" spans="2:6" ht="44.65" customHeight="1">
      <c r="B39" s="178" t="s">
        <v>867</v>
      </c>
      <c r="C39" s="117" t="s">
        <v>868</v>
      </c>
      <c r="D39" s="32">
        <v>1E-3</v>
      </c>
      <c r="E39" s="117" t="s">
        <v>869</v>
      </c>
      <c r="F39" s="33" t="s">
        <v>866</v>
      </c>
    </row>
    <row r="40" spans="2:6" ht="12.4" customHeight="1">
      <c r="B40" s="178" t="s">
        <v>870</v>
      </c>
      <c r="C40" s="306" t="s">
        <v>862</v>
      </c>
      <c r="D40" s="306"/>
      <c r="E40" s="306"/>
      <c r="F40" s="309"/>
    </row>
    <row r="41" spans="2:6" ht="63.4" customHeight="1">
      <c r="B41" s="178" t="s">
        <v>164</v>
      </c>
      <c r="C41" s="31" t="s">
        <v>871</v>
      </c>
      <c r="D41" s="32">
        <v>0.06</v>
      </c>
      <c r="E41" s="117" t="s">
        <v>872</v>
      </c>
      <c r="F41" s="33" t="s">
        <v>860</v>
      </c>
    </row>
    <row r="42" spans="2:6" ht="25.5">
      <c r="B42" s="178" t="s">
        <v>873</v>
      </c>
      <c r="C42" s="306" t="s">
        <v>862</v>
      </c>
      <c r="D42" s="306"/>
      <c r="E42" s="306"/>
      <c r="F42" s="309"/>
    </row>
    <row r="43" spans="2:6" ht="12.4" customHeight="1">
      <c r="B43" s="178" t="s">
        <v>874</v>
      </c>
      <c r="C43" s="306" t="s">
        <v>875</v>
      </c>
      <c r="D43" s="306"/>
      <c r="E43" s="306"/>
      <c r="F43" s="309"/>
    </row>
    <row r="44" spans="2:6" ht="63" customHeight="1">
      <c r="B44" s="178" t="s">
        <v>163</v>
      </c>
      <c r="C44" s="117" t="s">
        <v>876</v>
      </c>
      <c r="D44" s="32">
        <v>1.5</v>
      </c>
      <c r="E44" s="117"/>
      <c r="F44" s="33" t="s">
        <v>877</v>
      </c>
    </row>
    <row r="45" spans="2:6">
      <c r="B45" s="178" t="s">
        <v>878</v>
      </c>
      <c r="C45" s="306" t="s">
        <v>862</v>
      </c>
      <c r="D45" s="306"/>
      <c r="E45" s="306"/>
      <c r="F45" s="309"/>
    </row>
    <row r="46" spans="2:6">
      <c r="B46" s="178" t="s">
        <v>879</v>
      </c>
      <c r="C46" s="306" t="s">
        <v>880</v>
      </c>
      <c r="D46" s="306"/>
      <c r="E46" s="306"/>
      <c r="F46" s="309"/>
    </row>
    <row r="47" spans="2:6" ht="25.5">
      <c r="B47" s="178" t="s">
        <v>879</v>
      </c>
      <c r="C47" s="117" t="s">
        <v>880</v>
      </c>
      <c r="D47" s="117"/>
      <c r="E47" s="117"/>
      <c r="F47" s="33"/>
    </row>
    <row r="48" spans="2:6">
      <c r="B48" s="178" t="s">
        <v>881</v>
      </c>
      <c r="C48" s="117" t="s">
        <v>882</v>
      </c>
      <c r="D48" s="117"/>
      <c r="E48" s="117"/>
      <c r="F48" s="33"/>
    </row>
    <row r="49" spans="2:6" ht="67.150000000000006" customHeight="1" thickBot="1">
      <c r="B49" s="179" t="s">
        <v>883</v>
      </c>
      <c r="C49" s="118" t="s">
        <v>884</v>
      </c>
      <c r="D49" s="40">
        <v>3.2</v>
      </c>
      <c r="E49" s="118" t="s">
        <v>885</v>
      </c>
      <c r="F49" s="34" t="s">
        <v>866</v>
      </c>
    </row>
    <row r="50" spans="2:6">
      <c r="B50" s="18"/>
      <c r="C50" s="18"/>
      <c r="D50" s="18"/>
      <c r="E50" s="17"/>
    </row>
    <row r="51" spans="2:6" ht="234.75" customHeight="1">
      <c r="B51" s="304" t="s">
        <v>886</v>
      </c>
      <c r="C51" s="326"/>
      <c r="D51" s="326"/>
      <c r="E51" s="326"/>
      <c r="F51" s="326"/>
    </row>
    <row r="52" spans="2:6">
      <c r="B52" s="18"/>
      <c r="C52" s="18"/>
      <c r="D52" s="18"/>
      <c r="E52" s="17"/>
    </row>
    <row r="53" spans="2:6" ht="27.4" customHeight="1">
      <c r="B53" s="26" t="s">
        <v>887</v>
      </c>
      <c r="C53" s="27" t="s">
        <v>760</v>
      </c>
      <c r="D53" s="305" t="s">
        <v>888</v>
      </c>
      <c r="E53" s="305"/>
      <c r="F53" s="28" t="s">
        <v>889</v>
      </c>
    </row>
    <row r="54" spans="2:6" ht="64.900000000000006" customHeight="1">
      <c r="B54" s="39" t="s">
        <v>890</v>
      </c>
      <c r="C54" s="38" t="s">
        <v>891</v>
      </c>
      <c r="D54" s="307" t="s">
        <v>892</v>
      </c>
      <c r="E54" s="307"/>
      <c r="F54" s="213" t="s">
        <v>893</v>
      </c>
    </row>
    <row r="55" spans="2:6" ht="66.400000000000006" customHeight="1">
      <c r="B55" s="39" t="s">
        <v>894</v>
      </c>
      <c r="C55" s="38" t="s">
        <v>895</v>
      </c>
      <c r="D55" s="308" t="s">
        <v>896</v>
      </c>
      <c r="E55" s="308"/>
      <c r="F55" s="213" t="s">
        <v>897</v>
      </c>
    </row>
    <row r="56" spans="2:6" ht="82.9" customHeight="1">
      <c r="B56" s="39" t="s">
        <v>898</v>
      </c>
      <c r="C56" s="38" t="s">
        <v>899</v>
      </c>
      <c r="D56" s="306" t="s">
        <v>900</v>
      </c>
      <c r="E56" s="306"/>
      <c r="F56" s="213" t="s">
        <v>901</v>
      </c>
    </row>
    <row r="57" spans="2:6" ht="76.900000000000006" customHeight="1">
      <c r="B57" s="39" t="s">
        <v>902</v>
      </c>
      <c r="C57" s="38" t="s">
        <v>903</v>
      </c>
      <c r="D57" s="306" t="s">
        <v>904</v>
      </c>
      <c r="E57" s="306"/>
      <c r="F57" s="213" t="s">
        <v>905</v>
      </c>
    </row>
    <row r="58" spans="2:6" ht="92.65" customHeight="1">
      <c r="B58" s="39" t="s">
        <v>906</v>
      </c>
      <c r="C58" s="38" t="s">
        <v>907</v>
      </c>
      <c r="D58" s="306" t="s">
        <v>908</v>
      </c>
      <c r="E58" s="306"/>
      <c r="F58" s="213" t="s">
        <v>909</v>
      </c>
    </row>
    <row r="59" spans="2:6" ht="68.650000000000006" customHeight="1">
      <c r="B59" s="39" t="s">
        <v>910</v>
      </c>
      <c r="C59" s="38" t="s">
        <v>911</v>
      </c>
      <c r="D59" s="306" t="s">
        <v>912</v>
      </c>
      <c r="E59" s="306"/>
      <c r="F59" s="213" t="s">
        <v>913</v>
      </c>
    </row>
    <row r="60" spans="2:6" ht="46.9" customHeight="1">
      <c r="B60" s="39" t="s">
        <v>914</v>
      </c>
      <c r="C60" s="38" t="s">
        <v>915</v>
      </c>
      <c r="D60" s="306" t="s">
        <v>916</v>
      </c>
      <c r="E60" s="306"/>
      <c r="F60" s="214" t="s">
        <v>917</v>
      </c>
    </row>
    <row r="61" spans="2:6" ht="105" customHeight="1">
      <c r="B61" s="39" t="s">
        <v>918</v>
      </c>
      <c r="C61" s="38" t="s">
        <v>919</v>
      </c>
      <c r="D61" s="309" t="s">
        <v>920</v>
      </c>
      <c r="E61" s="310"/>
      <c r="F61" s="214" t="s">
        <v>921</v>
      </c>
    </row>
    <row r="62" spans="2:6" ht="64.5" customHeight="1">
      <c r="B62" s="39" t="s">
        <v>922</v>
      </c>
      <c r="C62" s="38" t="s">
        <v>923</v>
      </c>
      <c r="D62" s="306" t="s">
        <v>924</v>
      </c>
      <c r="E62" s="306"/>
      <c r="F62" s="214" t="s">
        <v>925</v>
      </c>
    </row>
    <row r="63" spans="2:6" ht="159.75" customHeight="1">
      <c r="B63" s="39" t="s">
        <v>926</v>
      </c>
      <c r="C63" s="38" t="s">
        <v>927</v>
      </c>
      <c r="D63" s="309" t="s">
        <v>928</v>
      </c>
      <c r="E63" s="310"/>
      <c r="F63" s="214" t="s">
        <v>929</v>
      </c>
    </row>
    <row r="64" spans="2:6" ht="66.400000000000006" customHeight="1">
      <c r="B64" s="39" t="s">
        <v>930</v>
      </c>
      <c r="C64" s="38" t="s">
        <v>931</v>
      </c>
      <c r="D64" s="306" t="s">
        <v>932</v>
      </c>
      <c r="E64" s="306"/>
      <c r="F64" s="214" t="s">
        <v>933</v>
      </c>
    </row>
    <row r="65" spans="2:6">
      <c r="B65" s="23" t="s">
        <v>934</v>
      </c>
      <c r="C65" s="37"/>
      <c r="D65" s="35"/>
      <c r="E65" s="36"/>
    </row>
    <row r="66" spans="2:6">
      <c r="B66" s="23" t="s">
        <v>935</v>
      </c>
      <c r="C66" s="37"/>
      <c r="D66" s="35"/>
      <c r="E66" s="36"/>
    </row>
    <row r="67" spans="2:6">
      <c r="B67" s="23" t="s">
        <v>936</v>
      </c>
      <c r="C67" s="37"/>
      <c r="D67" s="35"/>
      <c r="E67" s="36"/>
    </row>
    <row r="68" spans="2:6">
      <c r="B68" s="23" t="s">
        <v>937</v>
      </c>
      <c r="C68" s="37"/>
      <c r="D68" s="35"/>
      <c r="E68" s="36"/>
    </row>
    <row r="69" spans="2:6">
      <c r="B69" s="23" t="s">
        <v>938</v>
      </c>
      <c r="C69" s="37"/>
      <c r="D69" s="35"/>
      <c r="E69" s="36"/>
    </row>
    <row r="70" spans="2:6">
      <c r="B70" s="23" t="s">
        <v>939</v>
      </c>
      <c r="C70" s="37"/>
      <c r="D70" s="35"/>
      <c r="E70" s="36"/>
    </row>
    <row r="71" spans="2:6">
      <c r="B71" s="21"/>
      <c r="C71" s="21"/>
      <c r="D71" s="21"/>
      <c r="E71" s="22"/>
    </row>
    <row r="72" spans="2:6" ht="276" customHeight="1">
      <c r="B72" s="304" t="s">
        <v>940</v>
      </c>
      <c r="C72" s="327"/>
      <c r="D72" s="327"/>
      <c r="E72" s="327"/>
      <c r="F72" s="327"/>
    </row>
    <row r="73" spans="2:6">
      <c r="B73" s="21"/>
      <c r="C73" s="21"/>
      <c r="D73" s="21"/>
      <c r="E73" s="22"/>
    </row>
    <row r="74" spans="2:6">
      <c r="B74" s="21"/>
      <c r="C74" s="21"/>
      <c r="D74" s="21"/>
      <c r="E74" s="22"/>
    </row>
    <row r="75" spans="2:6">
      <c r="B75" s="21"/>
      <c r="C75" s="21"/>
      <c r="D75" s="21"/>
      <c r="E75" s="22"/>
    </row>
    <row r="76" spans="2:6">
      <c r="B76" s="19"/>
      <c r="C76" s="19"/>
      <c r="D76" s="19"/>
      <c r="E76" s="22"/>
    </row>
    <row r="77" spans="2:6">
      <c r="B77" s="21"/>
      <c r="C77" s="21"/>
      <c r="D77" s="21"/>
      <c r="E77" s="22"/>
    </row>
    <row r="78" spans="2:6">
      <c r="B78" s="20"/>
      <c r="C78" s="20"/>
      <c r="D78" s="20"/>
      <c r="E78" s="20"/>
    </row>
  </sheetData>
  <sheetProtection algorithmName="SHA-512" hashValue="wSptzdOWLnTj062cPWhcaPZ7uGk9MSSDE+tLTwISlZwpAXgMEhzlY7gpxoO/w+Ydl0mHGC+kbrTV0qEnw8UL/A==" saltValue="zU06sc5hELxjJWA7CwjvYw==" spinCount="100000" sheet="1" objects="1" scenarios="1"/>
  <mergeCells count="24">
    <mergeCell ref="D64:E64"/>
    <mergeCell ref="D63:E63"/>
    <mergeCell ref="B7:F8"/>
    <mergeCell ref="B72:F72"/>
    <mergeCell ref="B32:F32"/>
    <mergeCell ref="C37:F37"/>
    <mergeCell ref="B9:F9"/>
    <mergeCell ref="B10:F10"/>
    <mergeCell ref="C45:F45"/>
    <mergeCell ref="C46:F46"/>
    <mergeCell ref="C42:F42"/>
    <mergeCell ref="C43:F43"/>
    <mergeCell ref="C40:F40"/>
    <mergeCell ref="D60:E60"/>
    <mergeCell ref="D61:E61"/>
    <mergeCell ref="D62:E62"/>
    <mergeCell ref="B51:F51"/>
    <mergeCell ref="D53:E53"/>
    <mergeCell ref="D59:E59"/>
    <mergeCell ref="D54:E54"/>
    <mergeCell ref="D55:E55"/>
    <mergeCell ref="D56:E56"/>
    <mergeCell ref="D57:E57"/>
    <mergeCell ref="D58:E58"/>
  </mergeCells>
  <pageMargins left="0.7" right="0.7" top="0.75" bottom="0.75" header="0.3" footer="0.3"/>
  <pageSetup paperSize="9" scale="22" orientation="portrait" horizontalDpi="1200" verticalDpi="1200" r:id="rId1"/>
  <headerFooter>
    <oddFooter>&amp;L&amp;1#&amp;"Calibri"&amp;7&amp;K000000C2 General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48"/>
  <sheetViews>
    <sheetView zoomScaleNormal="100" workbookViewId="0"/>
  </sheetViews>
  <sheetFormatPr defaultColWidth="9.28515625" defaultRowHeight="12.75"/>
  <cols>
    <col min="1" max="1" width="4.42578125" style="42" customWidth="1"/>
    <col min="2" max="2" width="48.85546875" customWidth="1"/>
    <col min="3" max="3" width="14.28515625" bestFit="1" customWidth="1"/>
    <col min="4" max="4" width="7.7109375" customWidth="1"/>
    <col min="5" max="5" width="110.7109375" customWidth="1"/>
    <col min="6" max="6" width="4.42578125" customWidth="1"/>
  </cols>
  <sheetData>
    <row r="1" spans="1:5" ht="13.15" customHeight="1"/>
    <row r="2" spans="1:5">
      <c r="E2" s="4" t="s">
        <v>0</v>
      </c>
    </row>
    <row r="3" spans="1:5">
      <c r="E3" s="3"/>
    </row>
    <row r="5" spans="1:5" ht="20.25">
      <c r="B5" s="2" t="s">
        <v>67</v>
      </c>
      <c r="C5" s="270"/>
      <c r="D5" s="270"/>
      <c r="E5" s="270"/>
    </row>
    <row r="7" spans="1:5" ht="58.5" customHeight="1">
      <c r="B7" s="271" t="s">
        <v>68</v>
      </c>
      <c r="C7" s="271"/>
      <c r="D7" s="271"/>
      <c r="E7" s="271"/>
    </row>
    <row r="8" spans="1:5">
      <c r="B8" s="5"/>
      <c r="C8" s="5"/>
      <c r="D8" s="5"/>
      <c r="E8" s="6"/>
    </row>
    <row r="9" spans="1:5">
      <c r="B9" s="26" t="s">
        <v>69</v>
      </c>
      <c r="C9" s="26" t="s">
        <v>70</v>
      </c>
      <c r="D9" s="26" t="s">
        <v>71</v>
      </c>
      <c r="E9" s="26" t="s">
        <v>72</v>
      </c>
    </row>
    <row r="10" spans="1:5">
      <c r="A10" s="80" t="s">
        <v>73</v>
      </c>
      <c r="B10" s="10" t="s">
        <v>74</v>
      </c>
      <c r="C10" s="10" t="s">
        <v>75</v>
      </c>
      <c r="D10" s="78">
        <v>2021</v>
      </c>
      <c r="E10" s="217" t="s">
        <v>76</v>
      </c>
    </row>
    <row r="11" spans="1:5">
      <c r="A11" s="43"/>
      <c r="B11" s="10" t="s">
        <v>77</v>
      </c>
      <c r="C11" s="10" t="s">
        <v>78</v>
      </c>
      <c r="D11" s="116" t="s">
        <v>79</v>
      </c>
      <c r="E11" s="217" t="s">
        <v>80</v>
      </c>
    </row>
    <row r="12" spans="1:5">
      <c r="A12" s="43"/>
      <c r="B12" s="10" t="s">
        <v>81</v>
      </c>
      <c r="C12" s="10" t="s">
        <v>75</v>
      </c>
      <c r="D12" s="78">
        <v>2021</v>
      </c>
      <c r="E12" s="217" t="s">
        <v>82</v>
      </c>
    </row>
    <row r="13" spans="1:5">
      <c r="A13" s="43" t="s">
        <v>83</v>
      </c>
      <c r="B13" s="10" t="s">
        <v>84</v>
      </c>
      <c r="C13" s="10" t="s">
        <v>78</v>
      </c>
      <c r="D13" s="116" t="s">
        <v>79</v>
      </c>
      <c r="E13" s="217" t="s">
        <v>85</v>
      </c>
    </row>
    <row r="14" spans="1:5">
      <c r="A14"/>
      <c r="B14" s="10" t="s">
        <v>86</v>
      </c>
      <c r="C14" s="10" t="s">
        <v>75</v>
      </c>
      <c r="D14" s="10" t="s">
        <v>79</v>
      </c>
      <c r="E14" s="217" t="s">
        <v>87</v>
      </c>
    </row>
    <row r="15" spans="1:5">
      <c r="A15" s="43"/>
      <c r="B15" s="10" t="s">
        <v>88</v>
      </c>
      <c r="C15" s="10" t="s">
        <v>78</v>
      </c>
      <c r="D15" s="78" t="s">
        <v>79</v>
      </c>
      <c r="E15" s="217" t="s">
        <v>89</v>
      </c>
    </row>
    <row r="16" spans="1:5">
      <c r="A16" s="43"/>
      <c r="B16" s="10" t="s">
        <v>90</v>
      </c>
      <c r="C16" s="10" t="s">
        <v>78</v>
      </c>
      <c r="D16" s="267">
        <v>2020</v>
      </c>
      <c r="E16" s="217" t="s">
        <v>91</v>
      </c>
    </row>
    <row r="17" spans="1:5">
      <c r="A17" s="43"/>
      <c r="B17" s="10" t="s">
        <v>92</v>
      </c>
      <c r="C17" s="10" t="s">
        <v>78</v>
      </c>
      <c r="D17" s="78" t="s">
        <v>79</v>
      </c>
      <c r="E17" s="121" t="s">
        <v>93</v>
      </c>
    </row>
    <row r="18" spans="1:5">
      <c r="A18" s="43" t="s">
        <v>94</v>
      </c>
      <c r="B18" s="10" t="s">
        <v>95</v>
      </c>
      <c r="C18" s="10" t="s">
        <v>75</v>
      </c>
      <c r="D18" s="78">
        <v>2021</v>
      </c>
      <c r="E18" s="217" t="s">
        <v>96</v>
      </c>
    </row>
    <row r="19" spans="1:5">
      <c r="A19" s="43"/>
      <c r="B19" s="10" t="s">
        <v>52</v>
      </c>
      <c r="C19" s="10" t="s">
        <v>78</v>
      </c>
      <c r="D19" s="78" t="s">
        <v>79</v>
      </c>
      <c r="E19" s="217" t="s">
        <v>97</v>
      </c>
    </row>
    <row r="20" spans="1:5">
      <c r="A20" s="43" t="s">
        <v>98</v>
      </c>
      <c r="B20" s="10" t="s">
        <v>99</v>
      </c>
      <c r="C20" s="10" t="s">
        <v>75</v>
      </c>
      <c r="D20" s="78">
        <v>2018</v>
      </c>
      <c r="E20" s="217" t="s">
        <v>100</v>
      </c>
    </row>
    <row r="21" spans="1:5">
      <c r="A21" s="43"/>
      <c r="B21" s="10" t="s">
        <v>101</v>
      </c>
      <c r="C21" s="10" t="s">
        <v>75</v>
      </c>
      <c r="D21" s="78">
        <v>2020</v>
      </c>
      <c r="E21" s="217" t="s">
        <v>102</v>
      </c>
    </row>
    <row r="22" spans="1:5">
      <c r="A22" s="43"/>
      <c r="B22" s="10" t="s">
        <v>103</v>
      </c>
      <c r="C22" s="10" t="s">
        <v>75</v>
      </c>
      <c r="D22" s="78">
        <v>2018</v>
      </c>
      <c r="E22" s="217" t="s">
        <v>104</v>
      </c>
    </row>
    <row r="23" spans="1:5">
      <c r="A23" s="43" t="s">
        <v>105</v>
      </c>
      <c r="B23" s="10" t="s">
        <v>106</v>
      </c>
      <c r="C23" s="10" t="s">
        <v>75</v>
      </c>
      <c r="D23" s="78">
        <v>2019</v>
      </c>
      <c r="E23" s="217" t="s">
        <v>107</v>
      </c>
    </row>
    <row r="24" spans="1:5">
      <c r="A24" s="43" t="s">
        <v>108</v>
      </c>
      <c r="B24" s="10" t="s">
        <v>109</v>
      </c>
      <c r="C24" s="10" t="s">
        <v>78</v>
      </c>
      <c r="D24" s="78" t="s">
        <v>79</v>
      </c>
      <c r="E24" s="121" t="s">
        <v>110</v>
      </c>
    </row>
    <row r="25" spans="1:5">
      <c r="A25" s="43" t="s">
        <v>111</v>
      </c>
      <c r="B25" s="10" t="s">
        <v>112</v>
      </c>
      <c r="C25" s="10" t="s">
        <v>78</v>
      </c>
      <c r="D25" s="78">
        <v>2020</v>
      </c>
      <c r="E25" s="217" t="s">
        <v>113</v>
      </c>
    </row>
    <row r="26" spans="1:5">
      <c r="A26" s="43" t="s">
        <v>114</v>
      </c>
      <c r="B26" s="10" t="s">
        <v>115</v>
      </c>
      <c r="C26" s="10" t="s">
        <v>75</v>
      </c>
      <c r="D26" s="78">
        <v>2020</v>
      </c>
      <c r="E26" s="217" t="s">
        <v>116</v>
      </c>
    </row>
    <row r="27" spans="1:5">
      <c r="A27" s="43" t="s">
        <v>117</v>
      </c>
      <c r="B27" s="10" t="s">
        <v>118</v>
      </c>
      <c r="C27" s="10" t="s">
        <v>78</v>
      </c>
      <c r="D27" s="267" t="s">
        <v>79</v>
      </c>
      <c r="E27" s="217" t="s">
        <v>119</v>
      </c>
    </row>
    <row r="28" spans="1:5">
      <c r="A28" s="43" t="s">
        <v>120</v>
      </c>
      <c r="B28" s="10" t="s">
        <v>121</v>
      </c>
      <c r="C28" s="10" t="s">
        <v>78</v>
      </c>
      <c r="D28" s="267" t="s">
        <v>79</v>
      </c>
      <c r="E28" s="217" t="s">
        <v>122</v>
      </c>
    </row>
    <row r="29" spans="1:5">
      <c r="A29" s="43"/>
      <c r="B29" s="10" t="s">
        <v>123</v>
      </c>
      <c r="C29" s="10" t="s">
        <v>78</v>
      </c>
      <c r="D29" s="267" t="s">
        <v>79</v>
      </c>
      <c r="E29" s="217" t="s">
        <v>124</v>
      </c>
    </row>
    <row r="30" spans="1:5">
      <c r="A30" s="43"/>
      <c r="B30" s="10" t="s">
        <v>125</v>
      </c>
      <c r="C30" s="10" t="s">
        <v>78</v>
      </c>
      <c r="D30" s="267">
        <v>2021</v>
      </c>
      <c r="E30" s="217" t="s">
        <v>126</v>
      </c>
    </row>
    <row r="31" spans="1:5">
      <c r="A31" s="43"/>
      <c r="B31" s="10" t="s">
        <v>127</v>
      </c>
      <c r="C31" s="10" t="s">
        <v>75</v>
      </c>
      <c r="D31" s="267" t="s">
        <v>79</v>
      </c>
      <c r="E31" s="217" t="s">
        <v>128</v>
      </c>
    </row>
    <row r="32" spans="1:5">
      <c r="A32" s="43" t="s">
        <v>129</v>
      </c>
      <c r="B32" s="10" t="s">
        <v>130</v>
      </c>
      <c r="C32" s="10" t="s">
        <v>78</v>
      </c>
      <c r="D32" s="78" t="s">
        <v>79</v>
      </c>
      <c r="E32" s="217" t="s">
        <v>131</v>
      </c>
    </row>
    <row r="33" spans="1:5">
      <c r="A33" s="43"/>
      <c r="B33" s="10" t="s">
        <v>132</v>
      </c>
      <c r="C33" s="10" t="s">
        <v>78</v>
      </c>
      <c r="D33" s="78">
        <v>2021</v>
      </c>
      <c r="E33" s="121" t="s">
        <v>133</v>
      </c>
    </row>
    <row r="34" spans="1:5">
      <c r="A34" s="43" t="s">
        <v>134</v>
      </c>
      <c r="B34" s="10" t="s">
        <v>135</v>
      </c>
      <c r="C34" s="10" t="s">
        <v>75</v>
      </c>
      <c r="D34" s="78">
        <v>2021</v>
      </c>
      <c r="E34" s="217" t="s">
        <v>136</v>
      </c>
    </row>
    <row r="35" spans="1:5">
      <c r="B35" s="10" t="s">
        <v>137</v>
      </c>
      <c r="C35" s="10" t="s">
        <v>75</v>
      </c>
      <c r="D35" s="78">
        <v>2021</v>
      </c>
      <c r="E35" s="217" t="s">
        <v>138</v>
      </c>
    </row>
    <row r="36" spans="1:5">
      <c r="A36" s="43"/>
      <c r="B36" s="10" t="s">
        <v>139</v>
      </c>
      <c r="C36" s="10" t="s">
        <v>78</v>
      </c>
      <c r="D36" s="78" t="s">
        <v>79</v>
      </c>
      <c r="E36" s="217" t="s">
        <v>140</v>
      </c>
    </row>
    <row r="37" spans="1:5">
      <c r="A37" s="43" t="s">
        <v>141</v>
      </c>
      <c r="B37" s="10" t="s">
        <v>142</v>
      </c>
      <c r="C37" s="10" t="s">
        <v>78</v>
      </c>
      <c r="D37" s="78">
        <v>2020</v>
      </c>
      <c r="E37" s="217" t="s">
        <v>143</v>
      </c>
    </row>
    <row r="38" spans="1:5">
      <c r="A38" s="43" t="s">
        <v>144</v>
      </c>
      <c r="B38" s="10" t="s">
        <v>145</v>
      </c>
      <c r="C38" s="10" t="s">
        <v>78</v>
      </c>
      <c r="D38" s="78" t="s">
        <v>79</v>
      </c>
      <c r="E38" s="121" t="s">
        <v>146</v>
      </c>
    </row>
    <row r="39" spans="1:5">
      <c r="A39" s="43"/>
      <c r="B39" s="10" t="s">
        <v>147</v>
      </c>
      <c r="C39" s="10" t="s">
        <v>78</v>
      </c>
      <c r="D39" s="78" t="s">
        <v>79</v>
      </c>
      <c r="E39" s="217" t="s">
        <v>148</v>
      </c>
    </row>
    <row r="40" spans="1:5" ht="13.5" thickBot="1">
      <c r="A40" s="43"/>
      <c r="B40" s="119" t="s">
        <v>149</v>
      </c>
      <c r="C40" s="119" t="s">
        <v>78</v>
      </c>
      <c r="D40" s="119" t="s">
        <v>79</v>
      </c>
      <c r="E40" s="120" t="s">
        <v>150</v>
      </c>
    </row>
    <row r="41" spans="1:5">
      <c r="B41" s="7"/>
      <c r="C41" s="7"/>
      <c r="D41" s="7"/>
      <c r="E41" s="8"/>
    </row>
    <row r="42" spans="1:5">
      <c r="B42" s="220" t="s">
        <v>93</v>
      </c>
      <c r="C42" s="220" t="s">
        <v>133</v>
      </c>
      <c r="D42" s="7"/>
    </row>
    <row r="45" spans="1:5">
      <c r="B45" s="220" t="s">
        <v>110</v>
      </c>
      <c r="C45" s="220" t="s">
        <v>136</v>
      </c>
    </row>
    <row r="47" spans="1:5">
      <c r="B47" s="76"/>
    </row>
    <row r="48" spans="1:5">
      <c r="B48" s="220" t="s">
        <v>76</v>
      </c>
    </row>
  </sheetData>
  <sheetProtection algorithmName="SHA-512" hashValue="SkBvc4rzCDQOXz199kRdTUTnu4K8OEDGOXJyI4/lASXAcI3Z0nweP5iG/bZfOjg/nqwafYsG9ZhjilClAOvpvQ==" saltValue="rAFWMBJzpT0A53AmHKoOLQ==" spinCount="100000" sheet="1" objects="1" scenarios="1"/>
  <mergeCells count="2">
    <mergeCell ref="C5:E5"/>
    <mergeCell ref="B7:E7"/>
  </mergeCells>
  <hyperlinks>
    <hyperlink ref="E10" r:id="rId1" xr:uid="{00000000-0004-0000-0300-000000000000}"/>
    <hyperlink ref="E15" r:id="rId2" xr:uid="{00000000-0004-0000-0300-000001000000}"/>
    <hyperlink ref="E23" r:id="rId3" xr:uid="{00000000-0004-0000-0300-000002000000}"/>
    <hyperlink ref="E25" r:id="rId4" display="https://vodafone.com/handling-law-enforcement-demands" xr:uid="{00000000-0004-0000-0300-000003000000}"/>
    <hyperlink ref="E32" r:id="rId5" display="vodafone.com/code-of-ethical-purchasing" xr:uid="{00000000-0004-0000-0300-000004000000}"/>
    <hyperlink ref="E17" r:id="rId6" display="https://vodafone.com" xr:uid="{00000000-0004-0000-0300-000005000000}"/>
    <hyperlink ref="E24" r:id="rId7" display="https://investors.vodafone.com" xr:uid="{00000000-0004-0000-0300-000006000000}"/>
    <hyperlink ref="E26" r:id="rId8" display="vodafone.com//modern-slavery-statement " xr:uid="{00000000-0004-0000-0300-000007000000}"/>
    <hyperlink ref="E40" r:id="rId9" display="https://www.vodafone.com/exco" xr:uid="{00000000-0004-0000-0300-000008000000}"/>
    <hyperlink ref="E39" r:id="rId10" xr:uid="{00000000-0004-0000-0300-00000A000000}"/>
    <hyperlink ref="E11" r:id="rId11" xr:uid="{DC546EA7-F0C1-4408-A8A9-B2743328453D}"/>
    <hyperlink ref="E12" r:id="rId12" xr:uid="{7ADE91C8-49C2-460A-A16A-3EEBAE20408D}"/>
    <hyperlink ref="E13" r:id="rId13" display="https://investors.vodafone.com/our-purpose-and-esg-performance/governance/codes-and-compliance" xr:uid="{FE69DC23-FDBC-433F-97D6-9D2EF847BCEE}"/>
    <hyperlink ref="E14" r:id="rId14" display="https://www.vodafone.com/code-of-conduct" xr:uid="{6659A926-D42E-4F89-94D7-284DB9C78FA1}"/>
    <hyperlink ref="E16" r:id="rId15" display="https://www.vodafone.com/about-vodafone/reporting-centre/sustainability-reporting" xr:uid="{D4361A96-AA1D-4487-90DA-7B765750E960}"/>
    <hyperlink ref="E18" r:id="rId16" display="https://www.vodafone.com/sites/default/files/2021-01/europeconnected_digital_for_green.pdf" xr:uid="{FC0561A1-1EC6-42CF-A2C8-FF9C28071495}"/>
    <hyperlink ref="E20" r:id="rId17" display="https://investors.vodafone.com/sites/vodafone-ir/files/vodafone/debt-investors/green-bond-framework/green-bond-framework.pdf" xr:uid="{0E32DA2C-5E21-4351-AC72-E8D086504015}"/>
    <hyperlink ref="E21" r:id="rId18" display="https://www.vodafone.com/content/dam/vodcom/files/vdf_files_2020/pdfs/Vodafone_Green_Bond_Report_2020.pdf" xr:uid="{10436356-427A-41EC-BD9A-E7F59F78CBDB}"/>
    <hyperlink ref="E22" r:id="rId19" display="https://investors.vodafone.com/sites/vodafone-ir/files/vodafone/debt-investors/green-bond-framework/vodafone-group-plc-spo-final-version.pdf" xr:uid="{ED9033B4-276D-4862-A995-4599F260FF2C}"/>
    <hyperlink ref="E29" r:id="rId20" display="https://www.vodafone.com/privacy-centre" xr:uid="{9AB4E9DC-DA2E-4ABB-998B-BD6E3FAD8D79}"/>
    <hyperlink ref="E30" r:id="rId21" display="https://investors.vodafone.com/sites/vodafone-ir/files/vodafone/agm/2020/agm-2020.pdf " xr:uid="{68E0A97E-82A3-48DD-8261-DD0881433AF1}"/>
    <hyperlink ref="E34" r:id="rId22" xr:uid="{43BB1BAF-A623-4BF8-BB0A-BF51286D33B0}"/>
    <hyperlink ref="E36" r:id="rId23" display="https://www.vodafone.com/tax" xr:uid="{864F4F3B-40A4-4519-829D-C6D2EC004208}"/>
    <hyperlink ref="E35" r:id="rId24" display="https://www.vodafone.com/sites/default/files/2021-04/global-policy-tax-risk-management-2021.pdf" xr:uid="{85517F3E-BDAC-4070-B208-2948573A77BC}"/>
    <hyperlink ref="E37" r:id="rId25" xr:uid="{B954952C-AD95-40B9-B6AE-AE395B3A2DF9}"/>
    <hyperlink ref="E38" r:id="rId26" display="https://www.vodafone.com/board" xr:uid="{DBF1BF99-2DF6-4AAD-BEF7-EADE859CA82E}"/>
    <hyperlink ref="E28" r:id="rId27" xr:uid="{308B8DF7-17A7-48A2-ABD5-0BBE2EDFF145}"/>
    <hyperlink ref="E27" r:id="rId28" xr:uid="{09B1FAA1-19EB-45CB-978E-F8CDECACE2E3}"/>
    <hyperlink ref="E19" r:id="rId29" xr:uid="{B0D51179-DC60-4C01-AE92-BD7C225333DD}"/>
    <hyperlink ref="E31" r:id="rId30" xr:uid="{B0EF8935-283D-4DDB-9D51-AE9E84236BE9}"/>
    <hyperlink ref="B42" r:id="rId31" xr:uid="{17980DA0-E4A3-4005-8BDD-07E335116598}"/>
    <hyperlink ref="B45" r:id="rId32" xr:uid="{08AB0843-A515-4B0E-BCE3-149D17C8245C}"/>
    <hyperlink ref="B48" r:id="rId33" xr:uid="{F6999C0B-4BA8-4D9F-B939-DF68810D89FB}"/>
    <hyperlink ref="C42" r:id="rId34" xr:uid="{74BA68D3-4DC3-439D-96DA-D9F7101C45E7}"/>
    <hyperlink ref="C45" r:id="rId35" xr:uid="{C667E39A-B8DB-4853-AFF9-1E2D968FA009}"/>
  </hyperlinks>
  <pageMargins left="0.7" right="0.7" top="0.75" bottom="0.75" header="0.3" footer="0.3"/>
  <pageSetup paperSize="9" scale="75" orientation="landscape" horizontalDpi="1200" verticalDpi="1200" r:id="rId36"/>
  <headerFooter>
    <oddFooter>&amp;L&amp;1#&amp;"Calibri"&amp;7&amp;K000000C2 General</oddFooter>
  </headerFooter>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
  <sheetViews>
    <sheetView view="pageBreakPreview" zoomScaleNormal="100" zoomScaleSheetLayoutView="100" workbookViewId="0"/>
  </sheetViews>
  <sheetFormatPr defaultColWidth="9" defaultRowHeight="12.75"/>
  <sheetData/>
  <sheetProtection algorithmName="SHA-512" hashValue="oY0wHbU6qXa++Ec6l3QWpzCM6WW9zwHrz0nCwbGZ5PWCxkFbFrL6hmCPTNimQ6AZqeTrMFnyqlxQ+9DRvKsiAw==" saltValue="cGx3JUV1IBCImhL52kVYDQ=="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P84"/>
  <sheetViews>
    <sheetView zoomScaleNormal="100" workbookViewId="0"/>
  </sheetViews>
  <sheetFormatPr defaultColWidth="9.28515625" defaultRowHeight="12.75"/>
  <cols>
    <col min="1" max="1" width="4.42578125" customWidth="1"/>
    <col min="2" max="2" width="79.42578125" bestFit="1" customWidth="1"/>
    <col min="3" max="5" width="12.42578125" customWidth="1"/>
    <col min="6" max="6" width="4.42578125" customWidth="1"/>
    <col min="8" max="9" width="11.28515625" bestFit="1" customWidth="1"/>
    <col min="14" max="16" width="11.42578125" bestFit="1" customWidth="1"/>
  </cols>
  <sheetData>
    <row r="1" spans="2:13" ht="13.15" customHeight="1"/>
    <row r="2" spans="2:13">
      <c r="E2" s="4" t="s">
        <v>0</v>
      </c>
    </row>
    <row r="5" spans="2:13" ht="20.25">
      <c r="B5" s="49" t="s">
        <v>151</v>
      </c>
      <c r="C5" s="275"/>
      <c r="D5" s="275"/>
      <c r="E5" s="275"/>
      <c r="F5" s="275"/>
      <c r="G5" s="275"/>
      <c r="H5" s="275"/>
      <c r="I5" s="275"/>
      <c r="J5" s="275"/>
      <c r="K5" s="275"/>
      <c r="L5" s="275"/>
      <c r="M5" s="275"/>
    </row>
    <row r="6" spans="2:13" ht="20.25">
      <c r="B6" s="49"/>
      <c r="C6" s="65"/>
      <c r="D6" s="65"/>
      <c r="E6" s="65"/>
      <c r="F6" s="65"/>
      <c r="G6" s="65"/>
      <c r="H6" s="65"/>
      <c r="I6" s="65"/>
      <c r="J6" s="65"/>
      <c r="K6" s="65"/>
      <c r="L6" s="65"/>
      <c r="M6" s="65"/>
    </row>
    <row r="7" spans="2:13" ht="66" customHeight="1">
      <c r="B7" s="314" t="s">
        <v>152</v>
      </c>
      <c r="C7" s="314"/>
      <c r="D7" s="314"/>
      <c r="E7" s="314"/>
    </row>
    <row r="8" spans="2:13">
      <c r="B8" s="5"/>
      <c r="C8" s="6"/>
    </row>
    <row r="9" spans="2:13" ht="15.75">
      <c r="B9" s="26" t="s">
        <v>153</v>
      </c>
      <c r="C9" s="12">
        <v>2021</v>
      </c>
      <c r="D9" s="13">
        <v>2020</v>
      </c>
      <c r="E9" s="13">
        <v>2019</v>
      </c>
    </row>
    <row r="10" spans="2:13">
      <c r="B10" s="44" t="s">
        <v>154</v>
      </c>
      <c r="C10" s="129"/>
      <c r="D10" s="11"/>
      <c r="E10" s="11"/>
    </row>
    <row r="11" spans="2:13">
      <c r="B11" s="10" t="s">
        <v>155</v>
      </c>
      <c r="C11" s="129">
        <v>0.27162615694855408</v>
      </c>
      <c r="D11" s="46">
        <v>0.28288167347208881</v>
      </c>
      <c r="E11" s="46">
        <v>0.2638476714133357</v>
      </c>
    </row>
    <row r="12" spans="2:13">
      <c r="B12" s="10" t="s">
        <v>156</v>
      </c>
      <c r="C12" s="129">
        <v>1.0962402562460611</v>
      </c>
      <c r="D12" s="46">
        <v>1.6694970726362532</v>
      </c>
      <c r="E12" s="46">
        <v>1.8808942386737291</v>
      </c>
    </row>
    <row r="13" spans="2:13" ht="13.5" thickBot="1">
      <c r="B13" s="85" t="s">
        <v>157</v>
      </c>
      <c r="C13" s="158">
        <v>1.3678664131946152</v>
      </c>
      <c r="D13" s="56">
        <v>1.9523787461083419</v>
      </c>
      <c r="E13" s="56">
        <v>2.1447419100870651</v>
      </c>
    </row>
    <row r="14" spans="2:13" ht="12.75" customHeight="1">
      <c r="B14" s="81"/>
      <c r="C14" s="130"/>
      <c r="D14" s="11"/>
      <c r="E14" s="11"/>
    </row>
    <row r="15" spans="2:13">
      <c r="B15" s="10" t="s">
        <v>158</v>
      </c>
      <c r="C15" s="129">
        <v>0.27162615694855408</v>
      </c>
      <c r="D15" s="46">
        <v>0.28288071300000001</v>
      </c>
      <c r="E15" s="46">
        <v>0.26384800000000003</v>
      </c>
    </row>
    <row r="16" spans="2:13">
      <c r="B16" s="10" t="s">
        <v>159</v>
      </c>
      <c r="C16" s="129">
        <v>2.04</v>
      </c>
      <c r="D16" s="46">
        <v>2.1827399999999999</v>
      </c>
      <c r="E16" s="46">
        <v>2.221803</v>
      </c>
    </row>
    <row r="17" spans="2:14" ht="13.5" thickBot="1">
      <c r="B17" s="85" t="s">
        <v>160</v>
      </c>
      <c r="C17" s="158">
        <v>2.31</v>
      </c>
      <c r="D17" s="56">
        <v>2.4656210000000001</v>
      </c>
      <c r="E17" s="56">
        <v>2.4856500000000001</v>
      </c>
    </row>
    <row r="18" spans="2:14">
      <c r="B18" s="82"/>
      <c r="C18" s="194"/>
      <c r="D18" s="83"/>
      <c r="E18" s="83"/>
    </row>
    <row r="19" spans="2:14" ht="15">
      <c r="B19" s="44" t="s">
        <v>161</v>
      </c>
      <c r="C19" s="131"/>
      <c r="D19" s="11"/>
      <c r="E19" s="11"/>
    </row>
    <row r="20" spans="2:14">
      <c r="B20" s="10" t="s">
        <v>162</v>
      </c>
      <c r="C20" s="130">
        <v>4</v>
      </c>
      <c r="D20" s="84">
        <v>3.7</v>
      </c>
      <c r="E20" s="84">
        <v>4</v>
      </c>
    </row>
    <row r="21" spans="2:14">
      <c r="B21" s="10" t="s">
        <v>163</v>
      </c>
      <c r="C21" s="130">
        <v>1.5</v>
      </c>
      <c r="D21" s="84">
        <v>2.1</v>
      </c>
      <c r="E21" s="84">
        <v>2.1</v>
      </c>
    </row>
    <row r="22" spans="2:14">
      <c r="B22" s="10" t="s">
        <v>164</v>
      </c>
      <c r="C22" s="130">
        <v>0.05</v>
      </c>
      <c r="D22" s="84">
        <v>0.05</v>
      </c>
      <c r="E22" s="84">
        <v>0.05</v>
      </c>
      <c r="H22" s="107"/>
      <c r="I22" s="107"/>
      <c r="J22" s="107"/>
      <c r="L22" s="108"/>
      <c r="M22" s="57"/>
      <c r="N22" s="109"/>
    </row>
    <row r="23" spans="2:14">
      <c r="B23" s="10" t="s">
        <v>165</v>
      </c>
      <c r="C23" s="130">
        <v>0.6</v>
      </c>
      <c r="D23" s="84">
        <v>0.7</v>
      </c>
      <c r="E23" s="84">
        <v>0.7</v>
      </c>
      <c r="H23" s="107"/>
      <c r="I23" s="107"/>
      <c r="J23" s="107"/>
      <c r="M23" s="108"/>
      <c r="N23" s="108"/>
    </row>
    <row r="24" spans="2:14">
      <c r="B24" s="10" t="s">
        <v>166</v>
      </c>
      <c r="C24" s="130">
        <v>3.2</v>
      </c>
      <c r="D24" s="84">
        <v>2.9</v>
      </c>
      <c r="E24" s="84">
        <v>3.8</v>
      </c>
      <c r="H24" s="107"/>
      <c r="I24" s="107"/>
      <c r="J24" s="107"/>
      <c r="L24" s="110"/>
      <c r="M24" s="108"/>
      <c r="N24" s="108"/>
    </row>
    <row r="25" spans="2:14">
      <c r="B25" s="10" t="s">
        <v>167</v>
      </c>
      <c r="C25" s="130">
        <v>0.01</v>
      </c>
      <c r="D25" s="84">
        <v>0.05</v>
      </c>
      <c r="E25" s="84">
        <v>0.06</v>
      </c>
      <c r="H25" s="107"/>
      <c r="I25" s="107"/>
      <c r="J25" s="107"/>
      <c r="L25" s="57"/>
      <c r="M25" s="57"/>
      <c r="N25" s="57"/>
    </row>
    <row r="26" spans="2:14">
      <c r="B26" s="10" t="s">
        <v>168</v>
      </c>
      <c r="C26" s="130">
        <v>6.0000000000000001E-3</v>
      </c>
      <c r="D26" s="84">
        <f>1/1000</f>
        <v>1E-3</v>
      </c>
      <c r="E26" s="84">
        <f>1/1000</f>
        <v>1E-3</v>
      </c>
      <c r="H26" s="107"/>
      <c r="I26" s="107"/>
      <c r="J26" s="107"/>
      <c r="L26" s="111"/>
      <c r="M26" s="111"/>
      <c r="N26" s="111"/>
    </row>
    <row r="27" spans="2:14" ht="13.5" thickBot="1">
      <c r="B27" s="85" t="s">
        <v>169</v>
      </c>
      <c r="C27" s="163">
        <f>SUM(C20:C26)</f>
        <v>9.3659999999999997</v>
      </c>
      <c r="D27" s="86">
        <f>SUM(D20:D26)</f>
        <v>9.5010000000000012</v>
      </c>
      <c r="E27" s="86">
        <f>SUM(E20:E26)</f>
        <v>10.710999999999999</v>
      </c>
      <c r="H27" s="107"/>
      <c r="I27" s="107"/>
      <c r="J27" s="107"/>
    </row>
    <row r="28" spans="2:14">
      <c r="B28" s="258" t="s">
        <v>170</v>
      </c>
      <c r="C28" s="257"/>
      <c r="D28" s="256"/>
      <c r="E28" s="256"/>
      <c r="H28" s="107"/>
      <c r="I28" s="107"/>
      <c r="J28" s="107"/>
    </row>
    <row r="29" spans="2:14" ht="12.75" customHeight="1">
      <c r="B29" s="23" t="s">
        <v>171</v>
      </c>
      <c r="C29" s="23"/>
      <c r="D29" s="23"/>
      <c r="E29" s="23"/>
      <c r="H29" s="107"/>
      <c r="I29" s="107"/>
      <c r="J29" s="107"/>
    </row>
    <row r="30" spans="2:14" ht="12.75" customHeight="1">
      <c r="B30" s="23" t="s">
        <v>172</v>
      </c>
      <c r="C30" s="23"/>
      <c r="D30" s="23"/>
      <c r="E30" s="23"/>
    </row>
    <row r="31" spans="2:14">
      <c r="B31" s="101" t="s">
        <v>173</v>
      </c>
      <c r="C31" s="99"/>
      <c r="D31" s="100"/>
      <c r="E31" s="100"/>
    </row>
    <row r="32" spans="2:14">
      <c r="B32" s="23"/>
      <c r="C32" s="23"/>
      <c r="D32" s="23"/>
      <c r="E32" s="23"/>
    </row>
    <row r="33" spans="2:16" ht="14.25">
      <c r="B33" s="26" t="s">
        <v>174</v>
      </c>
      <c r="C33" s="12">
        <v>2021</v>
      </c>
      <c r="D33" s="13">
        <v>2020</v>
      </c>
      <c r="E33" s="13">
        <v>2019</v>
      </c>
    </row>
    <row r="34" spans="2:16">
      <c r="B34" s="93" t="s">
        <v>175</v>
      </c>
      <c r="C34" s="132">
        <v>143</v>
      </c>
      <c r="D34" s="160">
        <v>147.78665959969194</v>
      </c>
      <c r="E34" s="160">
        <v>138.72832470839091</v>
      </c>
    </row>
    <row r="35" spans="2:16">
      <c r="B35" s="87" t="s">
        <v>176</v>
      </c>
      <c r="C35" s="132">
        <v>34</v>
      </c>
      <c r="D35" s="160">
        <v>63.228245177930198</v>
      </c>
      <c r="E35" s="160">
        <v>68.839820551739194</v>
      </c>
    </row>
    <row r="36" spans="2:16">
      <c r="B36" s="87" t="s">
        <v>177</v>
      </c>
      <c r="C36" s="132">
        <v>85</v>
      </c>
      <c r="D36" s="160">
        <v>58.766354</v>
      </c>
      <c r="E36" s="160">
        <v>41.850163999999999</v>
      </c>
    </row>
    <row r="37" spans="2:16">
      <c r="B37" s="87" t="s">
        <v>178</v>
      </c>
      <c r="C37" s="132">
        <v>9</v>
      </c>
      <c r="D37" s="264">
        <v>13.100402427932929</v>
      </c>
      <c r="E37" s="264">
        <v>14.430303293642796</v>
      </c>
      <c r="N37" s="112"/>
      <c r="O37" s="112"/>
      <c r="P37" s="112"/>
    </row>
    <row r="38" spans="2:16" ht="13.5" thickBot="1">
      <c r="B38" s="85" t="s">
        <v>179</v>
      </c>
      <c r="C38" s="159">
        <v>272</v>
      </c>
      <c r="D38" s="133">
        <f>SUM(D34:D37)</f>
        <v>282.88166120555508</v>
      </c>
      <c r="E38" s="133">
        <f>SUM(E34:E37)</f>
        <v>263.84861255377291</v>
      </c>
    </row>
    <row r="39" spans="2:16">
      <c r="B39" s="18"/>
      <c r="C39" s="17"/>
      <c r="D39" s="17"/>
      <c r="E39" s="17"/>
    </row>
    <row r="40" spans="2:16">
      <c r="B40" s="26" t="s">
        <v>180</v>
      </c>
      <c r="C40" s="12">
        <v>2021</v>
      </c>
      <c r="D40" s="13">
        <v>2020</v>
      </c>
      <c r="E40" s="13">
        <v>2019</v>
      </c>
    </row>
    <row r="41" spans="2:16">
      <c r="B41" s="10" t="s">
        <v>181</v>
      </c>
      <c r="C41" s="132">
        <v>4239.4679529386103</v>
      </c>
      <c r="D41" s="259">
        <v>3993</v>
      </c>
      <c r="E41" s="259">
        <v>3847.8004351647678</v>
      </c>
    </row>
    <row r="42" spans="2:16">
      <c r="B42" s="10" t="s">
        <v>182</v>
      </c>
      <c r="C42" s="132">
        <v>1357.9057471168401</v>
      </c>
      <c r="D42" s="259">
        <v>1488</v>
      </c>
      <c r="E42" s="259">
        <v>1558.9244696059843</v>
      </c>
    </row>
    <row r="43" spans="2:16">
      <c r="B43" s="10" t="s">
        <v>183</v>
      </c>
      <c r="C43" s="132">
        <v>201.498550203344</v>
      </c>
      <c r="D43" s="259">
        <v>263</v>
      </c>
      <c r="E43" s="259">
        <v>316.84724147627054</v>
      </c>
    </row>
    <row r="44" spans="2:16">
      <c r="B44" s="10" t="s">
        <v>184</v>
      </c>
      <c r="C44" s="132">
        <v>33.232128799340899</v>
      </c>
      <c r="D44" s="259">
        <v>46</v>
      </c>
      <c r="E44" s="259">
        <v>46.193856038137227</v>
      </c>
    </row>
    <row r="45" spans="2:16" ht="13.5" thickBot="1">
      <c r="B45" s="85" t="s">
        <v>185</v>
      </c>
      <c r="C45" s="161">
        <f>SUM(C41:C44)</f>
        <v>5832.1043790581352</v>
      </c>
      <c r="D45" s="265">
        <f>SUM(D41:D44)</f>
        <v>5790</v>
      </c>
      <c r="E45" s="265">
        <f>SUM(E41:E44)</f>
        <v>5769.7660022851596</v>
      </c>
    </row>
    <row r="46" spans="2:16">
      <c r="B46" s="102" t="s">
        <v>186</v>
      </c>
      <c r="C46" s="97"/>
      <c r="D46" s="98"/>
      <c r="E46" s="98"/>
    </row>
    <row r="47" spans="2:16">
      <c r="B47" s="94"/>
      <c r="D47" s="95"/>
      <c r="E47" s="95"/>
    </row>
    <row r="48" spans="2:16">
      <c r="B48" s="26" t="s">
        <v>187</v>
      </c>
      <c r="C48" s="12">
        <v>2021</v>
      </c>
      <c r="D48" s="13">
        <v>2020</v>
      </c>
      <c r="E48" s="13">
        <v>2019</v>
      </c>
    </row>
    <row r="49" spans="2:15">
      <c r="B49" s="10" t="s">
        <v>188</v>
      </c>
      <c r="C49" s="132">
        <v>3148.2462360000004</v>
      </c>
      <c r="D49" s="259">
        <v>1295</v>
      </c>
      <c r="E49" s="259">
        <v>746.13234757580915</v>
      </c>
    </row>
    <row r="50" spans="2:15">
      <c r="B50" s="10" t="s">
        <v>189</v>
      </c>
      <c r="C50" s="132">
        <v>7.5896762527110893</v>
      </c>
      <c r="D50" s="259">
        <v>6</v>
      </c>
      <c r="E50" s="259">
        <v>5.4960948515945969</v>
      </c>
      <c r="N50" s="113"/>
      <c r="O50" s="114"/>
    </row>
    <row r="51" spans="2:15">
      <c r="B51" s="10" t="s">
        <v>190</v>
      </c>
      <c r="C51" s="132">
        <v>2432.86081036</v>
      </c>
      <c r="D51" s="259">
        <v>4240</v>
      </c>
      <c r="E51" s="259">
        <v>4777.5115460301586</v>
      </c>
      <c r="N51" s="113"/>
      <c r="O51" s="114"/>
    </row>
    <row r="52" spans="2:15">
      <c r="B52" s="10" t="s">
        <v>191</v>
      </c>
      <c r="C52" s="132">
        <v>170.20850557834044</v>
      </c>
      <c r="D52" s="259">
        <v>177</v>
      </c>
      <c r="E52" s="259">
        <v>166.34587251587843</v>
      </c>
      <c r="N52" s="113"/>
      <c r="O52" s="115"/>
    </row>
    <row r="53" spans="2:15">
      <c r="B53" s="10" t="s">
        <v>192</v>
      </c>
      <c r="C53" s="132">
        <v>73.199150867090907</v>
      </c>
      <c r="D53" s="259">
        <v>72</v>
      </c>
      <c r="E53" s="259">
        <v>74.280141311717315</v>
      </c>
    </row>
    <row r="54" spans="2:15" ht="13.5" thickBot="1">
      <c r="B54" s="85" t="s">
        <v>179</v>
      </c>
      <c r="C54" s="132">
        <f>SUM(C49:C53)</f>
        <v>5832.1043790581416</v>
      </c>
      <c r="D54" s="260">
        <f>SUM(D49:D53)</f>
        <v>5790</v>
      </c>
      <c r="E54" s="260">
        <f>SUM(E49:E53)</f>
        <v>5769.7660022851578</v>
      </c>
    </row>
    <row r="55" spans="2:15">
      <c r="C55" s="97"/>
      <c r="D55" s="98"/>
      <c r="E55" s="98"/>
    </row>
    <row r="56" spans="2:15" hidden="1">
      <c r="B56" s="96"/>
      <c r="D56" s="95"/>
      <c r="E56" s="95"/>
    </row>
    <row r="57" spans="2:15">
      <c r="B57" s="26" t="s">
        <v>7</v>
      </c>
      <c r="C57" s="12">
        <v>2021</v>
      </c>
      <c r="D57" s="13">
        <v>2020</v>
      </c>
      <c r="E57" s="13">
        <v>2019</v>
      </c>
    </row>
    <row r="58" spans="2:15">
      <c r="B58" s="10" t="s">
        <v>193</v>
      </c>
      <c r="C58" s="138">
        <v>0.56000000000000005</v>
      </c>
      <c r="D58" s="122">
        <v>0.23395729746100746</v>
      </c>
      <c r="E58" s="122">
        <v>0.13507973394872783</v>
      </c>
    </row>
    <row r="59" spans="2:15" ht="13.5" thickBot="1">
      <c r="B59" s="88" t="s">
        <v>194</v>
      </c>
      <c r="C59" s="162">
        <v>0.8</v>
      </c>
      <c r="D59" s="123">
        <v>0.32547449401776674</v>
      </c>
      <c r="E59" s="123">
        <v>0.18889510595885856</v>
      </c>
    </row>
    <row r="60" spans="2:15">
      <c r="B60" s="102" t="s">
        <v>186</v>
      </c>
      <c r="C60" s="17"/>
      <c r="D60" s="17"/>
      <c r="E60" s="17"/>
    </row>
    <row r="61" spans="2:15">
      <c r="B61" s="101"/>
      <c r="C61" s="17"/>
      <c r="D61" s="17"/>
      <c r="E61" s="17"/>
    </row>
    <row r="62" spans="2:15">
      <c r="B62" s="26" t="s">
        <v>8</v>
      </c>
      <c r="C62" s="12">
        <v>2021</v>
      </c>
      <c r="D62" s="13">
        <v>2020</v>
      </c>
      <c r="E62" s="13">
        <v>2019</v>
      </c>
    </row>
    <row r="63" spans="2:15" ht="12.75" customHeight="1">
      <c r="B63" s="196" t="s">
        <v>195</v>
      </c>
      <c r="C63" s="130">
        <f>7082406.36660125/1000000</f>
        <v>7.0824063666012504</v>
      </c>
      <c r="D63" s="124">
        <v>6.9</v>
      </c>
      <c r="E63" s="124">
        <v>5.9</v>
      </c>
    </row>
    <row r="64" spans="2:15" ht="12.75" customHeight="1">
      <c r="B64" s="196" t="s">
        <v>196</v>
      </c>
      <c r="C64" s="130">
        <f>C13</f>
        <v>1.3678664131946152</v>
      </c>
      <c r="D64" s="124">
        <f>D13</f>
        <v>1.9523787461083419</v>
      </c>
      <c r="E64" s="124">
        <f>E13</f>
        <v>2.1447419100870651</v>
      </c>
    </row>
    <row r="65" spans="2:9" ht="12.75" customHeight="1" thickBot="1">
      <c r="B65" s="79" t="s">
        <v>197</v>
      </c>
      <c r="C65" s="261">
        <f t="shared" ref="C65:D65" si="0">C63/C64</f>
        <v>5.1777032452024905</v>
      </c>
      <c r="D65" s="262">
        <f t="shared" si="0"/>
        <v>3.534150335201971</v>
      </c>
      <c r="E65" s="262">
        <f>E63/E64</f>
        <v>2.7509137450298118</v>
      </c>
    </row>
    <row r="66" spans="2:9">
      <c r="B66" s="102" t="s">
        <v>186</v>
      </c>
      <c r="C66" s="97"/>
      <c r="D66" s="98"/>
      <c r="E66" s="98"/>
    </row>
    <row r="67" spans="2:9">
      <c r="B67" s="21"/>
      <c r="C67" s="22"/>
      <c r="D67" s="22"/>
      <c r="E67" s="22"/>
    </row>
    <row r="68" spans="2:9" ht="13.9" customHeight="1">
      <c r="B68" s="26" t="s">
        <v>9</v>
      </c>
      <c r="C68" s="47" t="s">
        <v>198</v>
      </c>
      <c r="D68" s="315" t="s">
        <v>199</v>
      </c>
      <c r="E68" s="315"/>
    </row>
    <row r="69" spans="2:9">
      <c r="B69" s="10" t="s">
        <v>200</v>
      </c>
      <c r="C69" s="131" t="s">
        <v>201</v>
      </c>
      <c r="D69" s="274">
        <v>6.1462257056911712E-3</v>
      </c>
      <c r="E69" s="274"/>
    </row>
    <row r="70" spans="2:9">
      <c r="B70" s="10" t="s">
        <v>202</v>
      </c>
      <c r="C70" s="131" t="s">
        <v>201</v>
      </c>
      <c r="D70" s="274">
        <v>0.19941745831931185</v>
      </c>
      <c r="E70" s="274"/>
    </row>
    <row r="71" spans="2:9">
      <c r="B71" s="10" t="s">
        <v>203</v>
      </c>
      <c r="C71" s="131" t="s">
        <v>201</v>
      </c>
      <c r="D71" s="273">
        <v>2.4142206024720333E-2</v>
      </c>
      <c r="E71" s="273"/>
    </row>
    <row r="72" spans="2:9">
      <c r="B72" s="10" t="s">
        <v>204</v>
      </c>
      <c r="C72" s="131" t="s">
        <v>201</v>
      </c>
      <c r="D72" s="273">
        <v>1.9003989120215621E-2</v>
      </c>
      <c r="E72" s="273"/>
    </row>
    <row r="73" spans="2:9">
      <c r="B73" s="10" t="s">
        <v>205</v>
      </c>
      <c r="C73" s="131" t="s">
        <v>201</v>
      </c>
      <c r="D73" s="273">
        <v>0.12751477333641043</v>
      </c>
      <c r="E73" s="273"/>
    </row>
    <row r="74" spans="2:9">
      <c r="B74" s="10" t="s">
        <v>206</v>
      </c>
      <c r="C74" s="131" t="s">
        <v>201</v>
      </c>
      <c r="D74" s="273">
        <v>9.2049674989374525E-2</v>
      </c>
      <c r="E74" s="273"/>
    </row>
    <row r="75" spans="2:9" ht="13.5" thickBot="1">
      <c r="B75" s="9" t="s">
        <v>207</v>
      </c>
      <c r="C75" s="159" t="s">
        <v>201</v>
      </c>
      <c r="D75" s="272">
        <v>0.11980844010311523</v>
      </c>
      <c r="E75" s="272"/>
    </row>
    <row r="77" spans="2:9">
      <c r="B77" s="26" t="s">
        <v>208</v>
      </c>
      <c r="C77" s="12">
        <v>2021</v>
      </c>
      <c r="D77" s="13">
        <v>2020</v>
      </c>
      <c r="E77" s="13">
        <v>2019</v>
      </c>
    </row>
    <row r="78" spans="2:9">
      <c r="B78" s="10" t="s">
        <v>209</v>
      </c>
      <c r="C78" s="164">
        <f>1270820/1000</f>
        <v>1270.82</v>
      </c>
      <c r="D78" s="127">
        <f>1253410.27272727/1000</f>
        <v>1253.41027272727</v>
      </c>
      <c r="E78" s="127">
        <f>1309230/1000</f>
        <v>1309.23</v>
      </c>
      <c r="H78" s="263"/>
      <c r="I78" s="263"/>
    </row>
    <row r="79" spans="2:9">
      <c r="B79" s="10" t="s">
        <v>210</v>
      </c>
      <c r="C79" s="164">
        <f>4951616.553125/1000</f>
        <v>4951.6165531249999</v>
      </c>
      <c r="D79" s="127">
        <f>6833570.94272727/1000</f>
        <v>6833.5709427272695</v>
      </c>
      <c r="E79" s="127">
        <f>6676375.15272727/1000</f>
        <v>6676.3751527272698</v>
      </c>
      <c r="H79" s="263"/>
      <c r="I79" s="263"/>
    </row>
    <row r="80" spans="2:9">
      <c r="B80" s="10" t="s">
        <v>211</v>
      </c>
      <c r="C80" s="164">
        <f>84252/1000</f>
        <v>84.251999999999995</v>
      </c>
      <c r="D80" s="127">
        <v>51.301000000000002</v>
      </c>
      <c r="E80" s="127">
        <v>39</v>
      </c>
      <c r="H80" s="263"/>
      <c r="I80" s="263"/>
    </row>
    <row r="81" spans="2:5" ht="13.5" thickBot="1">
      <c r="B81" s="85" t="s">
        <v>212</v>
      </c>
      <c r="C81" s="165">
        <f>SUM(C78:C80)</f>
        <v>6306.688553125</v>
      </c>
      <c r="D81" s="125">
        <f t="shared" ref="D81:E81" si="1">SUM(D78:D80)</f>
        <v>8138.2822154545402</v>
      </c>
      <c r="E81" s="125">
        <f t="shared" si="1"/>
        <v>8024.6051527272703</v>
      </c>
    </row>
    <row r="82" spans="2:5">
      <c r="B82" s="89"/>
      <c r="C82" s="89"/>
      <c r="D82" s="89"/>
      <c r="E82" s="89"/>
    </row>
    <row r="83" spans="2:5" ht="12.75" customHeight="1">
      <c r="B83" s="26" t="s">
        <v>213</v>
      </c>
      <c r="C83" s="12">
        <v>2021</v>
      </c>
      <c r="D83" s="13">
        <v>2020</v>
      </c>
      <c r="E83" s="13">
        <v>2019</v>
      </c>
    </row>
    <row r="84" spans="2:5" ht="13.5" thickBot="1">
      <c r="B84" s="90" t="s">
        <v>214</v>
      </c>
      <c r="C84" s="161">
        <v>663604.79599000001</v>
      </c>
      <c r="D84" s="126">
        <v>928255.32333690929</v>
      </c>
      <c r="E84" s="126">
        <v>936436.96796729928</v>
      </c>
    </row>
  </sheetData>
  <sheetProtection algorithmName="SHA-512" hashValue="Yj18xcrep5zYKU0RpcHlBDLzbL8/9c/nCLa0Fa1Rwcn80FeW0abu6LcHCKwH9OIdLwIw3TOIxJKcZ2kLLIIVog==" saltValue="WU5DfkeMtI+ysFaN5rGcJw==" spinCount="100000" sheet="1" objects="1" scenarios="1"/>
  <mergeCells count="10">
    <mergeCell ref="C5:M5"/>
    <mergeCell ref="B7:E7"/>
    <mergeCell ref="D68:E68"/>
    <mergeCell ref="D69:E69"/>
    <mergeCell ref="D74:E74"/>
    <mergeCell ref="D75:E75"/>
    <mergeCell ref="D73:E73"/>
    <mergeCell ref="D72:E72"/>
    <mergeCell ref="D70:E70"/>
    <mergeCell ref="D71:E71"/>
  </mergeCells>
  <phoneticPr fontId="33" type="noConversion"/>
  <pageMargins left="0.7" right="0.7" top="0.75" bottom="0.75" header="0.3" footer="0.3"/>
  <pageSetup paperSize="9" scale="43" orientation="portrait" horizontalDpi="1200" verticalDpi="1200" r:id="rId1"/>
  <headerFooter>
    <oddFooter>&amp;L&amp;1#&amp;"Calibri"&amp;7&amp;K000000C2 General</oddFooter>
  </headerFooter>
  <ignoredErrors>
    <ignoredError sqref="C45:E45 C54:E54 D38:E38"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
  <sheetViews>
    <sheetView view="pageBreakPreview" zoomScaleNormal="100" zoomScaleSheetLayoutView="100" workbookViewId="0"/>
  </sheetViews>
  <sheetFormatPr defaultColWidth="9" defaultRowHeight="12.75"/>
  <sheetData/>
  <sheetProtection algorithmName="SHA-512" hashValue="UGXoJ5pVPqc5Dk623UH5zBsg53E4KAIzrkgXNX9Xq47RnrgVvLoa4HE/t+HdSboop/7ZMlL+hsR7WaOhOWo6EQ==" saltValue="DJdCR9ahbCDckNxTe6752A==" spinCount="100000" sheet="1" objects="1" scenarios="1"/>
  <pageMargins left="0.7" right="0.7" top="0.75" bottom="0.75" header="0.3" footer="0.3"/>
  <pageSetup paperSize="9" orientation="portrait" r:id="rId1"/>
  <headerFooter>
    <oddFooter>&amp;L&amp;1#&amp;"Calibri"&amp;7&amp;K000000C2 General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F36"/>
  <sheetViews>
    <sheetView zoomScaleNormal="100" workbookViewId="0"/>
  </sheetViews>
  <sheetFormatPr defaultColWidth="9.28515625" defaultRowHeight="12.75"/>
  <cols>
    <col min="1" max="1" width="4.42578125" customWidth="1"/>
    <col min="2" max="2" width="77.5703125" customWidth="1"/>
    <col min="3" max="6" width="12.42578125" customWidth="1"/>
    <col min="7" max="7" width="4.42578125" customWidth="1"/>
  </cols>
  <sheetData>
    <row r="1" spans="2:6" ht="13.15" customHeight="1"/>
    <row r="2" spans="2:6">
      <c r="E2" s="4" t="s">
        <v>0</v>
      </c>
    </row>
    <row r="3" spans="2:6">
      <c r="E3" s="3"/>
    </row>
    <row r="5" spans="2:6" ht="20.25">
      <c r="B5" s="2" t="s">
        <v>215</v>
      </c>
    </row>
    <row r="7" spans="2:6" ht="38.25" customHeight="1">
      <c r="B7" s="314" t="s">
        <v>216</v>
      </c>
      <c r="C7" s="314"/>
      <c r="D7" s="314"/>
      <c r="E7" s="314"/>
    </row>
    <row r="8" spans="2:6" ht="15.75">
      <c r="B8" s="314"/>
      <c r="C8" s="314"/>
      <c r="D8" s="314"/>
      <c r="E8" s="314"/>
    </row>
    <row r="9" spans="2:6">
      <c r="B9" s="26" t="s">
        <v>217</v>
      </c>
      <c r="C9" s="12">
        <v>2021</v>
      </c>
      <c r="D9" s="13">
        <v>2020</v>
      </c>
      <c r="E9" s="13">
        <v>2019</v>
      </c>
      <c r="F9" s="20"/>
    </row>
    <row r="10" spans="2:6" ht="12.75" customHeight="1">
      <c r="B10" s="136" t="s">
        <v>218</v>
      </c>
      <c r="C10" s="252">
        <v>0.98</v>
      </c>
      <c r="D10" s="253">
        <v>0.97</v>
      </c>
      <c r="E10" s="253">
        <v>0.95</v>
      </c>
      <c r="F10" s="20"/>
    </row>
    <row r="11" spans="2:6" ht="12.75" customHeight="1">
      <c r="B11" s="136" t="s">
        <v>219</v>
      </c>
      <c r="C11" s="252">
        <v>0.62</v>
      </c>
      <c r="D11" s="253">
        <v>0.53</v>
      </c>
      <c r="E11" s="253">
        <v>0.42</v>
      </c>
      <c r="F11" s="20"/>
    </row>
    <row r="12" spans="2:6" ht="12.75" customHeight="1">
      <c r="B12" s="136" t="s">
        <v>220</v>
      </c>
      <c r="C12" s="130">
        <v>61.3</v>
      </c>
      <c r="D12" s="251">
        <v>54.9</v>
      </c>
      <c r="E12" s="251">
        <v>54.9</v>
      </c>
      <c r="F12" s="20"/>
    </row>
    <row r="13" spans="2:6" ht="12.75" customHeight="1">
      <c r="B13" s="136" t="s">
        <v>221</v>
      </c>
      <c r="C13" s="130">
        <v>15.9</v>
      </c>
      <c r="D13" s="251">
        <v>9.6</v>
      </c>
      <c r="E13" s="251">
        <v>9.5</v>
      </c>
      <c r="F13" s="20"/>
    </row>
    <row r="14" spans="2:6" ht="12.75" customHeight="1">
      <c r="B14" s="195" t="s">
        <v>222</v>
      </c>
      <c r="C14" s="134">
        <v>602.81899999999996</v>
      </c>
      <c r="D14" s="1">
        <v>539.27300000000002</v>
      </c>
      <c r="E14" s="1">
        <v>478.98599999999999</v>
      </c>
      <c r="F14" s="20"/>
    </row>
    <row r="15" spans="2:6" ht="12.75" customHeight="1">
      <c r="B15" s="136" t="s">
        <v>223</v>
      </c>
      <c r="C15" s="130">
        <v>48.3</v>
      </c>
      <c r="D15" s="251">
        <v>41.5</v>
      </c>
      <c r="E15" s="251">
        <v>37.1</v>
      </c>
      <c r="F15" s="20"/>
    </row>
    <row r="16" spans="2:6" ht="12.75" customHeight="1" thickBot="1">
      <c r="B16" s="137" t="s">
        <v>224</v>
      </c>
      <c r="C16" s="159">
        <v>918.5</v>
      </c>
      <c r="D16" s="135">
        <v>431.5</v>
      </c>
      <c r="E16" s="135">
        <v>395</v>
      </c>
      <c r="F16" s="20"/>
    </row>
    <row r="17" spans="2:6">
      <c r="B17" s="23" t="s">
        <v>170</v>
      </c>
      <c r="C17" s="20"/>
      <c r="D17" s="20"/>
      <c r="E17" s="20"/>
      <c r="F17" s="20"/>
    </row>
    <row r="18" spans="2:6">
      <c r="B18" s="23" t="s">
        <v>225</v>
      </c>
      <c r="C18" s="20"/>
      <c r="D18" s="20"/>
      <c r="E18" s="20"/>
      <c r="F18" s="20"/>
    </row>
    <row r="19" spans="2:6">
      <c r="B19" s="23" t="s">
        <v>226</v>
      </c>
      <c r="C19" s="20"/>
      <c r="D19" s="20"/>
      <c r="E19" s="20"/>
      <c r="F19" s="20"/>
    </row>
    <row r="20" spans="2:6">
      <c r="B20" s="20"/>
      <c r="C20" s="20"/>
      <c r="D20" s="20"/>
      <c r="E20" s="20"/>
      <c r="F20" s="20"/>
    </row>
    <row r="21" spans="2:6">
      <c r="B21" s="20"/>
      <c r="C21" s="20"/>
      <c r="D21" s="20"/>
      <c r="E21" s="20"/>
      <c r="F21" s="20"/>
    </row>
    <row r="22" spans="2:6">
      <c r="B22" s="20"/>
      <c r="C22" s="20"/>
      <c r="D22" s="20"/>
      <c r="E22" s="20"/>
      <c r="F22" s="20"/>
    </row>
    <row r="23" spans="2:6">
      <c r="B23" s="20"/>
      <c r="C23" s="20"/>
      <c r="D23" s="20"/>
      <c r="E23" s="20"/>
      <c r="F23" s="20"/>
    </row>
    <row r="24" spans="2:6">
      <c r="B24" s="276"/>
      <c r="C24" s="276"/>
      <c r="D24" s="276"/>
      <c r="E24" s="276"/>
      <c r="F24" s="276"/>
    </row>
    <row r="25" spans="2:6">
      <c r="B25" s="20"/>
      <c r="C25" s="20"/>
      <c r="D25" s="20"/>
      <c r="E25" s="20"/>
      <c r="F25" s="20"/>
    </row>
    <row r="26" spans="2:6">
      <c r="B26" s="20"/>
      <c r="C26" s="20"/>
      <c r="D26" s="20"/>
      <c r="E26" s="20"/>
      <c r="F26" s="20"/>
    </row>
    <row r="27" spans="2:6">
      <c r="B27" s="20"/>
      <c r="C27" s="20"/>
      <c r="D27" s="20"/>
      <c r="E27" s="20"/>
      <c r="F27" s="20"/>
    </row>
    <row r="28" spans="2:6">
      <c r="B28" s="14"/>
      <c r="C28" s="15"/>
      <c r="D28" s="16"/>
      <c r="E28" s="16"/>
      <c r="F28" s="16"/>
    </row>
    <row r="29" spans="2:6">
      <c r="B29" s="14"/>
      <c r="C29" s="15"/>
      <c r="D29" s="16"/>
      <c r="E29" s="16"/>
      <c r="F29" s="16"/>
    </row>
    <row r="30" spans="2:6">
      <c r="B30" s="14"/>
      <c r="C30" s="15"/>
      <c r="D30" s="16"/>
      <c r="E30" s="16"/>
      <c r="F30" s="16"/>
    </row>
    <row r="31" spans="2:6">
      <c r="B31" s="14"/>
      <c r="C31" s="15"/>
      <c r="D31" s="16"/>
      <c r="E31" s="16"/>
      <c r="F31" s="16"/>
    </row>
    <row r="32" spans="2:6">
      <c r="B32" s="14"/>
      <c r="C32" s="15"/>
      <c r="D32" s="16"/>
      <c r="E32" s="16"/>
      <c r="F32" s="16"/>
    </row>
    <row r="33" spans="2:6">
      <c r="B33" s="14"/>
      <c r="C33" s="15"/>
      <c r="D33" s="16"/>
      <c r="E33" s="16"/>
      <c r="F33" s="16"/>
    </row>
    <row r="34" spans="2:6">
      <c r="B34" s="14"/>
      <c r="C34" s="15"/>
      <c r="D34" s="16"/>
      <c r="E34" s="16"/>
      <c r="F34" s="16"/>
    </row>
    <row r="35" spans="2:6">
      <c r="B35" s="14"/>
      <c r="C35" s="15"/>
      <c r="D35" s="16"/>
      <c r="E35" s="16"/>
      <c r="F35" s="16"/>
    </row>
    <row r="36" spans="2:6">
      <c r="B36" s="14"/>
      <c r="C36" s="15"/>
      <c r="D36" s="16"/>
      <c r="E36" s="16"/>
      <c r="F36" s="16"/>
    </row>
  </sheetData>
  <sheetProtection algorithmName="SHA-512" hashValue="FzISSCIT7rcPZj4rOn8sFrmrcY6pnsT5H8/bbX37YWznKIVt3RuW8l50V+SQ3qGQoObnejK+L56DsBDaynezLw==" saltValue="QaYNg7MAw7d7eWCIn08RJQ==" spinCount="100000" sheet="1" objects="1" scenarios="1"/>
  <mergeCells count="3">
    <mergeCell ref="B24:F24"/>
    <mergeCell ref="B8:E8"/>
    <mergeCell ref="B7:E7"/>
  </mergeCells>
  <pageMargins left="0.7" right="0.7" top="0.75" bottom="0.75" header="0.3" footer="0.3"/>
  <pageSetup paperSize="9" orientation="landscape" horizontalDpi="1200" verticalDpi="1200" r:id="rId1"/>
  <headerFooter>
    <oddFooter>&amp;L&amp;1#&amp;"Calibri"&amp;7&amp;K000000C2 General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F17"/>
  <sheetViews>
    <sheetView zoomScaleNormal="100" workbookViewId="0"/>
  </sheetViews>
  <sheetFormatPr defaultColWidth="9.28515625" defaultRowHeight="12.75"/>
  <cols>
    <col min="1" max="1" width="4.42578125" customWidth="1"/>
    <col min="2" max="2" width="77.42578125" customWidth="1"/>
    <col min="3" max="6" width="12.42578125" customWidth="1"/>
    <col min="7" max="7" width="4.42578125" customWidth="1"/>
  </cols>
  <sheetData>
    <row r="1" spans="2:6" ht="13.15" customHeight="1"/>
    <row r="2" spans="2:6">
      <c r="E2" s="4" t="s">
        <v>0</v>
      </c>
    </row>
    <row r="3" spans="2:6">
      <c r="E3" s="3"/>
    </row>
    <row r="5" spans="2:6" ht="20.25">
      <c r="B5" s="2" t="s">
        <v>227</v>
      </c>
    </row>
    <row r="6" spans="2:6">
      <c r="B6" s="5"/>
      <c r="C6" s="6"/>
    </row>
    <row r="7" spans="2:6" ht="72.75" customHeight="1">
      <c r="B7" s="316" t="s">
        <v>228</v>
      </c>
      <c r="C7" s="316"/>
      <c r="D7" s="316"/>
      <c r="E7" s="316"/>
      <c r="F7" s="64"/>
    </row>
    <row r="9" spans="2:6">
      <c r="B9" s="26" t="s">
        <v>217</v>
      </c>
      <c r="C9" s="12">
        <v>2021</v>
      </c>
      <c r="D9" s="13">
        <v>2020</v>
      </c>
      <c r="E9" s="13">
        <v>2019</v>
      </c>
      <c r="F9" s="103"/>
    </row>
    <row r="10" spans="2:6">
      <c r="B10" s="10" t="s">
        <v>229</v>
      </c>
      <c r="C10" s="134">
        <v>69</v>
      </c>
      <c r="D10" s="45">
        <v>42</v>
      </c>
      <c r="E10" s="45">
        <v>26</v>
      </c>
      <c r="F10" s="103"/>
    </row>
    <row r="11" spans="2:6">
      <c r="B11" s="10" t="s">
        <v>230</v>
      </c>
      <c r="C11" s="134">
        <v>12</v>
      </c>
      <c r="D11" s="45">
        <v>8</v>
      </c>
      <c r="E11" s="45">
        <v>1</v>
      </c>
      <c r="F11" s="103"/>
    </row>
    <row r="12" spans="2:6">
      <c r="B12" s="10" t="s">
        <v>231</v>
      </c>
      <c r="C12" s="134">
        <v>244</v>
      </c>
      <c r="D12" s="45">
        <v>75</v>
      </c>
      <c r="E12" s="45">
        <v>1</v>
      </c>
      <c r="F12" s="103"/>
    </row>
    <row r="13" spans="2:6">
      <c r="B13" s="10" t="s">
        <v>232</v>
      </c>
      <c r="C13" s="130">
        <v>123.3</v>
      </c>
      <c r="D13" s="254">
        <v>102.9</v>
      </c>
      <c r="E13" s="254">
        <v>84.9</v>
      </c>
      <c r="F13" s="103"/>
    </row>
    <row r="14" spans="2:6">
      <c r="B14" s="10" t="s">
        <v>233</v>
      </c>
      <c r="C14" s="130">
        <v>1</v>
      </c>
      <c r="D14" s="254" t="s">
        <v>79</v>
      </c>
      <c r="E14" s="255" t="s">
        <v>79</v>
      </c>
      <c r="F14" s="103"/>
    </row>
    <row r="15" spans="2:6" ht="13.5" thickBot="1">
      <c r="B15" s="79" t="s">
        <v>234</v>
      </c>
      <c r="C15" s="130">
        <v>2.1</v>
      </c>
      <c r="D15" s="254" t="s">
        <v>79</v>
      </c>
      <c r="E15" s="255" t="s">
        <v>79</v>
      </c>
      <c r="F15" s="103"/>
    </row>
    <row r="16" spans="2:6">
      <c r="B16" s="106"/>
      <c r="C16" s="106"/>
      <c r="D16" s="106"/>
      <c r="E16" s="106"/>
      <c r="F16" s="103"/>
    </row>
    <row r="17" spans="2:6">
      <c r="B17" s="277"/>
      <c r="C17" s="277"/>
      <c r="D17" s="277"/>
      <c r="E17" s="277"/>
      <c r="F17" s="277"/>
    </row>
  </sheetData>
  <sheetProtection algorithmName="SHA-512" hashValue="A05+x14V3pxBIfIh8EscRoDsreG9Z98GYGM6yzqViYV8GTNiq6UchtZmTZmL+HM1J0FUX5aMjfOTWKStyZtyxg==" saltValue="v5ckcGXlWb9dy8ZcI3AiAQ==" spinCount="100000" sheet="1" objects="1" scenarios="1"/>
  <mergeCells count="2">
    <mergeCell ref="B17:F17"/>
    <mergeCell ref="B7:E7"/>
  </mergeCells>
  <pageMargins left="0.7" right="0.7" top="0.75" bottom="0.75" header="0.3" footer="0.3"/>
  <pageSetup paperSize="9" orientation="landscape" horizontalDpi="1200" verticalDpi="1200" r:id="rId1"/>
  <headerFooter>
    <oddFooter>&amp;L&amp;1#&amp;"Calibri"&amp;7&amp;K000000C2 General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99DE-DDB8-4FA8-92FE-8E6C2DB25366}">
  <sheetPr>
    <pageSetUpPr fitToPage="1"/>
  </sheetPr>
  <dimension ref="B1:I76"/>
  <sheetViews>
    <sheetView zoomScaleNormal="100" workbookViewId="0"/>
  </sheetViews>
  <sheetFormatPr defaultColWidth="9.28515625" defaultRowHeight="12.75"/>
  <cols>
    <col min="1" max="1" width="4.42578125" customWidth="1"/>
    <col min="2" max="2" width="59.42578125" customWidth="1"/>
    <col min="3" max="5" width="12.42578125" customWidth="1"/>
    <col min="6" max="6" width="4.42578125" customWidth="1"/>
    <col min="17" max="17" width="18.42578125" customWidth="1"/>
  </cols>
  <sheetData>
    <row r="1" spans="2:9" ht="13.15" customHeight="1"/>
    <row r="2" spans="2:9">
      <c r="E2" s="4" t="s">
        <v>0</v>
      </c>
    </row>
    <row r="3" spans="2:9">
      <c r="E3" s="3"/>
    </row>
    <row r="5" spans="2:9" ht="20.25" customHeight="1">
      <c r="B5" s="48" t="s">
        <v>235</v>
      </c>
    </row>
    <row r="6" spans="2:9">
      <c r="B6" s="20"/>
      <c r="C6" s="20"/>
      <c r="D6" s="20"/>
      <c r="E6" s="20"/>
    </row>
    <row r="7" spans="2:9" ht="32.65" customHeight="1">
      <c r="B7" s="280" t="s">
        <v>236</v>
      </c>
      <c r="C7" s="280"/>
      <c r="D7" s="280"/>
      <c r="E7" s="280"/>
      <c r="F7" s="55"/>
      <c r="G7" s="55"/>
      <c r="H7" s="55"/>
      <c r="I7" s="55"/>
    </row>
    <row r="8" spans="2:9">
      <c r="B8" s="55"/>
      <c r="C8" s="55"/>
      <c r="D8" s="55"/>
      <c r="E8" s="55"/>
    </row>
    <row r="9" spans="2:9" ht="15">
      <c r="B9" s="26" t="s">
        <v>237</v>
      </c>
      <c r="C9" s="12">
        <v>2021</v>
      </c>
      <c r="D9" s="13">
        <v>2020</v>
      </c>
      <c r="E9" s="13">
        <v>2019</v>
      </c>
    </row>
    <row r="10" spans="2:9" ht="14.25">
      <c r="B10" s="10" t="s">
        <v>238</v>
      </c>
      <c r="C10" s="132">
        <v>104755</v>
      </c>
      <c r="D10" s="139">
        <v>104135</v>
      </c>
      <c r="E10" s="139">
        <v>102428</v>
      </c>
    </row>
    <row r="11" spans="2:9" ht="14.25">
      <c r="B11" s="10" t="s">
        <v>239</v>
      </c>
      <c r="C11" s="132">
        <v>94274</v>
      </c>
      <c r="D11" s="139">
        <v>92866</v>
      </c>
      <c r="E11" s="139">
        <v>92005</v>
      </c>
    </row>
    <row r="12" spans="2:9" ht="14.25">
      <c r="B12" s="10" t="s">
        <v>240</v>
      </c>
      <c r="C12" s="132">
        <v>10481</v>
      </c>
      <c r="D12" s="139">
        <v>11269</v>
      </c>
      <c r="E12" s="139">
        <v>10423</v>
      </c>
    </row>
    <row r="13" spans="2:9">
      <c r="B13" s="10" t="s">
        <v>241</v>
      </c>
      <c r="C13" s="132">
        <v>137</v>
      </c>
      <c r="D13" s="45">
        <v>126</v>
      </c>
      <c r="E13" s="139">
        <v>131</v>
      </c>
    </row>
    <row r="14" spans="2:9">
      <c r="B14" s="50" t="s">
        <v>31</v>
      </c>
      <c r="C14" s="132"/>
      <c r="D14" s="11"/>
      <c r="E14" s="139"/>
    </row>
    <row r="15" spans="2:9">
      <c r="B15" s="10" t="s">
        <v>242</v>
      </c>
      <c r="C15" s="138">
        <v>0.87</v>
      </c>
      <c r="D15" s="140">
        <v>0.87</v>
      </c>
      <c r="E15" s="140">
        <v>0.88</v>
      </c>
    </row>
    <row r="16" spans="2:9">
      <c r="B16" s="10" t="s">
        <v>243</v>
      </c>
      <c r="C16" s="138">
        <v>0.13</v>
      </c>
      <c r="D16" s="140">
        <v>0.13</v>
      </c>
      <c r="E16" s="140">
        <v>0.12</v>
      </c>
    </row>
    <row r="17" spans="2:5">
      <c r="B17" s="10" t="s">
        <v>244</v>
      </c>
      <c r="C17" s="138">
        <v>0.93</v>
      </c>
      <c r="D17" s="246">
        <v>0.92</v>
      </c>
      <c r="E17" s="140">
        <v>0.94</v>
      </c>
    </row>
    <row r="18" spans="2:5" ht="13.5" thickBot="1">
      <c r="B18" s="9" t="s">
        <v>245</v>
      </c>
      <c r="C18" s="162">
        <v>7.0000000000000007E-2</v>
      </c>
      <c r="D18" s="247">
        <v>0.08</v>
      </c>
      <c r="E18" s="244">
        <v>0.06</v>
      </c>
    </row>
    <row r="19" spans="2:5" ht="18.75" customHeight="1">
      <c r="B19" s="284" t="s">
        <v>246</v>
      </c>
      <c r="C19" s="284"/>
      <c r="D19" s="284"/>
      <c r="E19" s="284"/>
    </row>
    <row r="20" spans="2:5">
      <c r="B20" s="245" t="s">
        <v>247</v>
      </c>
      <c r="C20" s="17"/>
      <c r="D20" s="17"/>
      <c r="E20" s="17"/>
    </row>
    <row r="21" spans="2:5">
      <c r="B21" s="18"/>
      <c r="C21" s="17"/>
      <c r="D21" s="17"/>
      <c r="E21" s="17"/>
    </row>
    <row r="22" spans="2:5">
      <c r="B22" s="26" t="s">
        <v>26</v>
      </c>
      <c r="C22" s="12">
        <v>2021</v>
      </c>
      <c r="D22" s="13">
        <v>2020</v>
      </c>
      <c r="E22" s="13">
        <v>2019</v>
      </c>
    </row>
    <row r="23" spans="2:5">
      <c r="B23" s="10" t="s">
        <v>248</v>
      </c>
      <c r="C23" s="138">
        <v>0.08</v>
      </c>
      <c r="D23" s="122">
        <v>0.12</v>
      </c>
      <c r="E23" s="122">
        <v>0.13</v>
      </c>
    </row>
    <row r="24" spans="2:5">
      <c r="B24" s="142" t="s">
        <v>249</v>
      </c>
      <c r="C24" s="144">
        <v>0.05</v>
      </c>
      <c r="D24" s="145">
        <v>7.0000000000000007E-2</v>
      </c>
      <c r="E24" s="145">
        <v>0.08</v>
      </c>
    </row>
    <row r="25" spans="2:5">
      <c r="B25" s="142" t="s">
        <v>250</v>
      </c>
      <c r="C25" s="144">
        <v>0.03</v>
      </c>
      <c r="D25" s="145">
        <v>0.05</v>
      </c>
      <c r="E25" s="145">
        <v>0.05</v>
      </c>
    </row>
    <row r="26" spans="2:5">
      <c r="B26" s="10" t="s">
        <v>251</v>
      </c>
      <c r="C26" s="138">
        <v>0.03</v>
      </c>
      <c r="D26" s="122">
        <v>7.0000000000000007E-2</v>
      </c>
      <c r="E26" s="122">
        <v>0.04</v>
      </c>
    </row>
    <row r="27" spans="2:5">
      <c r="B27" s="142" t="s">
        <v>249</v>
      </c>
      <c r="C27" s="144">
        <v>0.02</v>
      </c>
      <c r="D27" s="145">
        <v>0.04</v>
      </c>
      <c r="E27" s="145">
        <v>0.03</v>
      </c>
    </row>
    <row r="28" spans="2:5" ht="13.5" thickBot="1">
      <c r="B28" s="143" t="s">
        <v>250</v>
      </c>
      <c r="C28" s="166">
        <v>0.01</v>
      </c>
      <c r="D28" s="146">
        <v>0.03</v>
      </c>
      <c r="E28" s="146">
        <v>0.01</v>
      </c>
    </row>
    <row r="29" spans="2:5" ht="23.25" customHeight="1">
      <c r="B29" s="284" t="s">
        <v>252</v>
      </c>
      <c r="C29" s="284"/>
      <c r="D29" s="284"/>
      <c r="E29" s="284"/>
    </row>
    <row r="30" spans="2:5">
      <c r="B30" s="18"/>
      <c r="C30" s="17"/>
      <c r="D30" s="17"/>
      <c r="E30" s="17"/>
    </row>
    <row r="31" spans="2:5" ht="15">
      <c r="B31" s="26" t="s">
        <v>253</v>
      </c>
      <c r="C31" s="12">
        <v>2021</v>
      </c>
      <c r="D31" s="13">
        <v>2020</v>
      </c>
      <c r="E31" s="13">
        <v>2019</v>
      </c>
    </row>
    <row r="32" spans="2:5">
      <c r="B32" s="10" t="s">
        <v>200</v>
      </c>
      <c r="C32" s="138">
        <v>0.01</v>
      </c>
      <c r="D32" s="122">
        <v>0</v>
      </c>
      <c r="E32" s="122">
        <v>0</v>
      </c>
    </row>
    <row r="33" spans="2:5">
      <c r="B33" s="10" t="s">
        <v>254</v>
      </c>
      <c r="C33" s="138">
        <v>0.01</v>
      </c>
      <c r="D33" s="122">
        <v>0.01</v>
      </c>
      <c r="E33" s="122">
        <v>0.01</v>
      </c>
    </row>
    <row r="34" spans="2:5">
      <c r="B34" s="10" t="s">
        <v>255</v>
      </c>
      <c r="C34" s="138">
        <v>0.02</v>
      </c>
      <c r="D34" s="122">
        <v>0.02</v>
      </c>
      <c r="E34" s="122">
        <v>0.02</v>
      </c>
    </row>
    <row r="35" spans="2:5">
      <c r="B35" s="10" t="s">
        <v>256</v>
      </c>
      <c r="C35" s="138">
        <v>0.15</v>
      </c>
      <c r="D35" s="122">
        <v>0.15</v>
      </c>
      <c r="E35" s="122">
        <v>0.14000000000000001</v>
      </c>
    </row>
    <row r="36" spans="2:5">
      <c r="B36" s="10" t="s">
        <v>202</v>
      </c>
      <c r="C36" s="138">
        <v>0.14000000000000001</v>
      </c>
      <c r="D36" s="122">
        <v>0.14000000000000001</v>
      </c>
      <c r="E36" s="122">
        <v>0.13</v>
      </c>
    </row>
    <row r="37" spans="2:5">
      <c r="B37" s="10" t="s">
        <v>257</v>
      </c>
      <c r="C37" s="138">
        <v>0.01</v>
      </c>
      <c r="D37" s="122">
        <v>0.01</v>
      </c>
      <c r="E37" s="122">
        <v>0.01</v>
      </c>
    </row>
    <row r="38" spans="2:5">
      <c r="B38" s="10" t="s">
        <v>203</v>
      </c>
      <c r="C38" s="138">
        <v>0.02</v>
      </c>
      <c r="D38" s="122">
        <v>0.02</v>
      </c>
      <c r="E38" s="122">
        <v>0.02</v>
      </c>
    </row>
    <row r="39" spans="2:5">
      <c r="B39" s="10" t="s">
        <v>258</v>
      </c>
      <c r="C39" s="138">
        <v>0.04</v>
      </c>
      <c r="D39" s="122">
        <v>0.04</v>
      </c>
      <c r="E39" s="122">
        <v>0.04</v>
      </c>
    </row>
    <row r="40" spans="2:5" ht="14.25">
      <c r="B40" s="10" t="s">
        <v>259</v>
      </c>
      <c r="C40" s="138">
        <v>0.12</v>
      </c>
      <c r="D40" s="122">
        <v>0.11</v>
      </c>
      <c r="E40" s="122">
        <v>0.1</v>
      </c>
    </row>
    <row r="41" spans="2:5">
      <c r="B41" s="10" t="s">
        <v>204</v>
      </c>
      <c r="C41" s="138">
        <v>0.01</v>
      </c>
      <c r="D41" s="122">
        <v>0.01</v>
      </c>
      <c r="E41" s="122">
        <v>0.01</v>
      </c>
    </row>
    <row r="42" spans="2:5">
      <c r="B42" s="10" t="s">
        <v>260</v>
      </c>
      <c r="C42" s="138">
        <v>0.05</v>
      </c>
      <c r="D42" s="122">
        <v>0.05</v>
      </c>
      <c r="E42" s="122">
        <v>0.06</v>
      </c>
    </row>
    <row r="43" spans="2:5">
      <c r="B43" s="10" t="s">
        <v>261</v>
      </c>
      <c r="C43" s="138">
        <v>0</v>
      </c>
      <c r="D43" s="122">
        <v>0</v>
      </c>
      <c r="E43" s="122">
        <v>0</v>
      </c>
    </row>
    <row r="44" spans="2:5">
      <c r="B44" s="10" t="s">
        <v>262</v>
      </c>
      <c r="C44" s="138">
        <v>0.03</v>
      </c>
      <c r="D44" s="122">
        <v>0.03</v>
      </c>
      <c r="E44" s="122">
        <v>0.02</v>
      </c>
    </row>
    <row r="45" spans="2:5">
      <c r="B45" s="10" t="s">
        <v>263</v>
      </c>
      <c r="C45" s="138">
        <v>0.01</v>
      </c>
      <c r="D45" s="122">
        <v>0.01</v>
      </c>
      <c r="E45" s="122">
        <v>0.01</v>
      </c>
    </row>
    <row r="46" spans="2:5">
      <c r="B46" s="10" t="s">
        <v>264</v>
      </c>
      <c r="C46" s="138">
        <v>7.0000000000000007E-2</v>
      </c>
      <c r="D46" s="122">
        <v>0.06</v>
      </c>
      <c r="E46" s="122">
        <v>0.05</v>
      </c>
    </row>
    <row r="47" spans="2:5">
      <c r="B47" s="10" t="s">
        <v>265</v>
      </c>
      <c r="C47" s="138">
        <v>0.06</v>
      </c>
      <c r="D47" s="122">
        <v>0.06</v>
      </c>
      <c r="E47" s="122">
        <v>0.06</v>
      </c>
    </row>
    <row r="48" spans="2:5">
      <c r="B48" s="10" t="s">
        <v>205</v>
      </c>
      <c r="C48" s="138">
        <v>0.04</v>
      </c>
      <c r="D48" s="122">
        <v>0.04</v>
      </c>
      <c r="E48" s="122">
        <v>0.05</v>
      </c>
    </row>
    <row r="49" spans="2:5">
      <c r="B49" s="10" t="s">
        <v>266</v>
      </c>
      <c r="C49" s="138">
        <v>0.01</v>
      </c>
      <c r="D49" s="122">
        <v>0.01</v>
      </c>
      <c r="E49" s="122">
        <v>0.01</v>
      </c>
    </row>
    <row r="50" spans="2:5">
      <c r="B50" s="10" t="s">
        <v>206</v>
      </c>
      <c r="C50" s="138">
        <v>0.03</v>
      </c>
      <c r="D50" s="122">
        <v>0.03</v>
      </c>
      <c r="E50" s="122">
        <v>0.03</v>
      </c>
    </row>
    <row r="51" spans="2:5">
      <c r="B51" s="10" t="s">
        <v>207</v>
      </c>
      <c r="C51" s="138">
        <v>0.1</v>
      </c>
      <c r="D51" s="122">
        <v>0.11</v>
      </c>
      <c r="E51" s="122">
        <v>0.12</v>
      </c>
    </row>
    <row r="52" spans="2:5" ht="15" thickBot="1">
      <c r="B52" s="9" t="s">
        <v>267</v>
      </c>
      <c r="C52" s="162">
        <v>7.0000000000000007E-2</v>
      </c>
      <c r="D52" s="123">
        <v>0.08</v>
      </c>
      <c r="E52" s="123">
        <v>0.1</v>
      </c>
    </row>
    <row r="53" spans="2:5" ht="12.75" customHeight="1">
      <c r="B53" s="281" t="s">
        <v>268</v>
      </c>
      <c r="C53" s="281"/>
      <c r="D53" s="281"/>
      <c r="E53" s="281"/>
    </row>
    <row r="54" spans="2:5" ht="25.9" customHeight="1">
      <c r="B54" s="281"/>
      <c r="C54" s="281"/>
      <c r="D54" s="281"/>
      <c r="E54" s="281"/>
    </row>
    <row r="55" spans="2:5">
      <c r="B55" s="21"/>
      <c r="C55" s="17"/>
      <c r="D55" s="17"/>
      <c r="E55" s="17"/>
    </row>
    <row r="56" spans="2:5" ht="15">
      <c r="B56" s="26" t="s">
        <v>269</v>
      </c>
      <c r="C56" s="12">
        <v>2021</v>
      </c>
      <c r="D56" s="13">
        <v>2020</v>
      </c>
      <c r="E56" s="13">
        <v>2019</v>
      </c>
    </row>
    <row r="57" spans="2:5" ht="14.25">
      <c r="B57" s="10" t="s">
        <v>270</v>
      </c>
      <c r="C57" s="138">
        <v>0.14000000000000001</v>
      </c>
      <c r="D57" s="141">
        <v>0.14000000000000001</v>
      </c>
      <c r="E57" s="141">
        <v>0.13</v>
      </c>
    </row>
    <row r="58" spans="2:5" ht="14.25">
      <c r="B58" s="10" t="s">
        <v>271</v>
      </c>
      <c r="C58" s="138">
        <v>0.09</v>
      </c>
      <c r="D58" s="141">
        <v>0.1</v>
      </c>
      <c r="E58" s="141">
        <v>0.11</v>
      </c>
    </row>
    <row r="59" spans="2:5" ht="14.25">
      <c r="B59" s="10" t="s">
        <v>272</v>
      </c>
      <c r="C59" s="138">
        <v>0.05</v>
      </c>
      <c r="D59" s="141">
        <v>0.05</v>
      </c>
      <c r="E59" s="141">
        <v>0.06</v>
      </c>
    </row>
    <row r="60" spans="2:5" ht="14.25">
      <c r="B60" s="10" t="s">
        <v>273</v>
      </c>
      <c r="C60" s="138">
        <v>0.04</v>
      </c>
      <c r="D60" s="141">
        <v>0.04</v>
      </c>
      <c r="E60" s="141">
        <v>0.05</v>
      </c>
    </row>
    <row r="61" spans="2:5" ht="14.25">
      <c r="B61" s="10" t="s">
        <v>274</v>
      </c>
      <c r="C61" s="138">
        <v>0.11</v>
      </c>
      <c r="D61" s="141">
        <v>0.11</v>
      </c>
      <c r="E61" s="141">
        <v>0.11</v>
      </c>
    </row>
    <row r="62" spans="2:5" ht="14.25">
      <c r="B62" s="10" t="s">
        <v>275</v>
      </c>
      <c r="C62" s="138">
        <v>0.31</v>
      </c>
      <c r="D62" s="141">
        <v>0.3</v>
      </c>
      <c r="E62" s="141">
        <v>0.28000000000000003</v>
      </c>
    </row>
    <row r="63" spans="2:5" ht="15" thickBot="1">
      <c r="B63" s="10" t="s">
        <v>276</v>
      </c>
      <c r="C63" s="138">
        <v>0.26</v>
      </c>
      <c r="D63" s="141">
        <v>0.26</v>
      </c>
      <c r="E63" s="141">
        <v>0.27</v>
      </c>
    </row>
    <row r="64" spans="2:5" ht="19.899999999999999" customHeight="1">
      <c r="B64" s="282" t="s">
        <v>277</v>
      </c>
      <c r="C64" s="282"/>
      <c r="D64" s="282"/>
      <c r="E64" s="282"/>
    </row>
    <row r="65" spans="2:5" ht="21" customHeight="1">
      <c r="B65" s="283" t="s">
        <v>278</v>
      </c>
      <c r="C65" s="283"/>
      <c r="D65" s="283"/>
      <c r="E65" s="283"/>
    </row>
    <row r="66" spans="2:5" ht="19.899999999999999" customHeight="1">
      <c r="B66" s="283" t="s">
        <v>279</v>
      </c>
      <c r="C66" s="283"/>
      <c r="D66" s="283"/>
      <c r="E66" s="283"/>
    </row>
    <row r="67" spans="2:5" ht="21" customHeight="1">
      <c r="B67" s="278" t="s">
        <v>280</v>
      </c>
      <c r="C67" s="278"/>
      <c r="D67" s="278"/>
      <c r="E67" s="278"/>
    </row>
    <row r="69" spans="2:5" ht="25.5">
      <c r="B69" s="26" t="s">
        <v>281</v>
      </c>
      <c r="C69" s="12">
        <v>2021</v>
      </c>
      <c r="D69" s="47" t="s">
        <v>282</v>
      </c>
    </row>
    <row r="70" spans="2:5">
      <c r="B70" s="70" t="s">
        <v>254</v>
      </c>
      <c r="C70" s="138">
        <v>1</v>
      </c>
      <c r="D70" s="249">
        <f>C33</f>
        <v>0.01</v>
      </c>
    </row>
    <row r="71" spans="2:5">
      <c r="B71" s="70" t="s">
        <v>202</v>
      </c>
      <c r="C71" s="138">
        <v>0.57999999999999996</v>
      </c>
      <c r="D71" s="249">
        <f>C36</f>
        <v>0.14000000000000001</v>
      </c>
    </row>
    <row r="72" spans="2:5">
      <c r="B72" s="70" t="s">
        <v>203</v>
      </c>
      <c r="C72" s="138">
        <v>1</v>
      </c>
      <c r="D72" s="249">
        <f>C38</f>
        <v>0.02</v>
      </c>
    </row>
    <row r="73" spans="2:5">
      <c r="B73" s="70" t="s">
        <v>260</v>
      </c>
      <c r="C73" s="167">
        <v>1</v>
      </c>
      <c r="D73" s="249">
        <f>C41</f>
        <v>0.01</v>
      </c>
    </row>
    <row r="74" spans="2:5">
      <c r="B74" s="70" t="s">
        <v>205</v>
      </c>
      <c r="C74" s="138">
        <v>1</v>
      </c>
      <c r="D74" s="249">
        <f>C47</f>
        <v>0.06</v>
      </c>
    </row>
    <row r="75" spans="2:5" ht="43.15" customHeight="1" thickBot="1">
      <c r="B75" s="147" t="s">
        <v>54</v>
      </c>
      <c r="C75" s="248" t="s">
        <v>283</v>
      </c>
      <c r="D75" s="250" t="s">
        <v>284</v>
      </c>
    </row>
    <row r="76" spans="2:5" ht="33.75" customHeight="1">
      <c r="B76" s="279" t="s">
        <v>285</v>
      </c>
      <c r="C76" s="279"/>
      <c r="D76" s="279"/>
      <c r="E76" s="268"/>
    </row>
  </sheetData>
  <sheetProtection algorithmName="SHA-512" hashValue="nr9yIBaIrzZlo5DAvS60UASggLeX2xoQkDZi0nDYvzByqhWXbFFOXObww52+yT6H/sJcauYdPSqK9YUKNrJJjA==" saltValue="bGZcTnKaEeXgLb+VywB/WQ==" spinCount="100000" sheet="1" objects="1" scenarios="1"/>
  <mergeCells count="9">
    <mergeCell ref="B67:E67"/>
    <mergeCell ref="B76:D76"/>
    <mergeCell ref="B7:E7"/>
    <mergeCell ref="B53:E54"/>
    <mergeCell ref="B64:E64"/>
    <mergeCell ref="B65:E65"/>
    <mergeCell ref="B66:E66"/>
    <mergeCell ref="B19:E19"/>
    <mergeCell ref="B29:E29"/>
  </mergeCells>
  <pageMargins left="0.7" right="0.7" top="0.75" bottom="0.75" header="0.3" footer="0.3"/>
  <pageSetup paperSize="9" scale="67" orientation="portrait" horizontalDpi="1200" verticalDpi="1200" r:id="rId1"/>
  <headerFooter>
    <oddFooter>&amp;L&amp;1#&amp;"Calibri"&amp;7&amp;K000000C2 General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B66D555D906CD439DFD3467770FA13D" ma:contentTypeVersion="13" ma:contentTypeDescription="Create a new document." ma:contentTypeScope="" ma:versionID="59f60009ac265823a55ae43408759a8b">
  <xsd:schema xmlns:xsd="http://www.w3.org/2001/XMLSchema" xmlns:xs="http://www.w3.org/2001/XMLSchema" xmlns:p="http://schemas.microsoft.com/office/2006/metadata/properties" xmlns:ns2="55f13034-efb6-4a6e-baea-4acc47f58c8f" xmlns:ns3="c227bb06-1429-4589-976d-34d702183fd9" targetNamespace="http://schemas.microsoft.com/office/2006/metadata/properties" ma:root="true" ma:fieldsID="fdd1881cf574707d4a2e36eb5cbf4fe7" ns2:_="" ns3:_="">
    <xsd:import namespace="55f13034-efb6-4a6e-baea-4acc47f58c8f"/>
    <xsd:import namespace="c227bb06-1429-4589-976d-34d702183f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f13034-efb6-4a6e-baea-4acc47f58c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227bb06-1429-4589-976d-34d702183fd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00468B-9646-4CCF-9EC2-B811B935F304}"/>
</file>

<file path=customXml/itemProps2.xml><?xml version="1.0" encoding="utf-8"?>
<ds:datastoreItem xmlns:ds="http://schemas.openxmlformats.org/officeDocument/2006/customXml" ds:itemID="{031EB46E-3B53-4B4A-8628-CDBB27F2E3C1}"/>
</file>

<file path=customXml/itemProps3.xml><?xml version="1.0" encoding="utf-8"?>
<ds:datastoreItem xmlns:ds="http://schemas.openxmlformats.org/officeDocument/2006/customXml" ds:itemID="{F57276A9-94D0-4E0F-B55D-7C9FEFA0B70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
  <cp:revision/>
  <dcterms:created xsi:type="dcterms:W3CDTF">2021-04-07T13:53:37Z</dcterms:created>
  <dcterms:modified xsi:type="dcterms:W3CDTF">2021-06-03T15:13:01Z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0x0101005B66D555D906CD439DFD3467770FA13D</vt:lpwstr>
  </property>
  <property fmtid="{D5CDD505-2E9C-101B-9397-08002B2CF9AE}" pid="3" name="MSIP_Label_0359f705-2ba0-454b-9cfc-6ce5bcaac040_Enabled">
    <vt:lpwstr>true</vt:lpwstr>
  </property>
  <property fmtid="{D5CDD505-2E9C-101B-9397-08002B2CF9AE}" pid="4" name="MSIP_Label_0359f705-2ba0-454b-9cfc-6ce5bcaac040_SetDate">
    <vt:lpwstr>2021-05-05T09:18:19Z</vt:lpwstr>
  </property>
  <property fmtid="{D5CDD505-2E9C-101B-9397-08002B2CF9AE}" pid="5" name="MSIP_Label_0359f705-2ba0-454b-9cfc-6ce5bcaac040_Method">
    <vt:lpwstr>Privileged</vt:lpwstr>
  </property>
  <property fmtid="{D5CDD505-2E9C-101B-9397-08002B2CF9AE}" pid="6" name="MSIP_Label_0359f705-2ba0-454b-9cfc-6ce5bcaac040_Name">
    <vt:lpwstr>0359f705-2ba0-454b-9cfc-6ce5bcaac040</vt:lpwstr>
  </property>
  <property fmtid="{D5CDD505-2E9C-101B-9397-08002B2CF9AE}" pid="7" name="MSIP_Label_0359f705-2ba0-454b-9cfc-6ce5bcaac040_SiteId">
    <vt:lpwstr>68283f3b-8487-4c86-adb3-a5228f18b893</vt:lpwstr>
  </property>
  <property fmtid="{D5CDD505-2E9C-101B-9397-08002B2CF9AE}" pid="8" name="MSIP_Label_0359f705-2ba0-454b-9cfc-6ce5bcaac040_ActionId">
    <vt:lpwstr>722f60a0-b3a0-4ce9-9ecd-00006852152b</vt:lpwstr>
  </property>
  <property fmtid="{D5CDD505-2E9C-101B-9397-08002B2CF9AE}" pid="9" name="MSIP_Label_0359f705-2ba0-454b-9cfc-6ce5bcaac040_ContentBits">
    <vt:lpwstr>2</vt:lpwstr>
  </property>
  <property fmtid="{D5CDD505-2E9C-101B-9397-08002B2CF9AE}" pid="10" name="MSIP_Label_57e687cc-f93a-416b-a813-dfd9fe80a0f5_Enabled">
    <vt:lpwstr>true</vt:lpwstr>
  </property>
  <property fmtid="{D5CDD505-2E9C-101B-9397-08002B2CF9AE}" pid="11" name="MSIP_Label_57e687cc-f93a-416b-a813-dfd9fe80a0f5_SetDate">
    <vt:lpwstr>2021-05-28T10:13:00Z</vt:lpwstr>
  </property>
  <property fmtid="{D5CDD505-2E9C-101B-9397-08002B2CF9AE}" pid="12" name="MSIP_Label_57e687cc-f93a-416b-a813-dfd9fe80a0f5_Name">
    <vt:lpwstr>Business</vt:lpwstr>
  </property>
  <property fmtid="{D5CDD505-2E9C-101B-9397-08002B2CF9AE}" pid="13" name="MSIP_Label_57e687cc-f93a-416b-a813-dfd9fe80a0f5_SiteId">
    <vt:lpwstr>ffeebe53-4714-40e9-81b1-cb5984a2ddfd</vt:lpwstr>
  </property>
  <property fmtid="{D5CDD505-2E9C-101B-9397-08002B2CF9AE}" pid="14" name="MSIP_Label_57e687cc-f93a-416b-a813-dfd9fe80a0f5_ActionId">
    <vt:lpwstr>86d54c7b-af55-42eb-accb-b0931e96dba0</vt:lpwstr>
  </property>
  <property fmtid="{D5CDD505-2E9C-101B-9397-08002B2CF9AE}" pid="15" name="MSIP_Label_57e687cc-f93a-416b-a813-dfd9fe80a0f5_ContentBits">
    <vt:lpwstr>0</vt:lpwstr>
  </property>
  <property fmtid="{D5CDD505-2E9C-101B-9397-08002B2CF9AE}" pid="16" name="MSIP_Label_57e687cc-f93a-416b-a813-dfd9fe80a0f5_Method">
    <vt:lpwstr>Privileged</vt:lpwstr>
  </property>
</Properties>
</file>