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tabRatio="813" activeTab="0"/>
  </bookViews>
  <sheets>
    <sheet name="Index" sheetId="1" r:id="rId1"/>
    <sheet name="01 Quarterly revenue" sheetId="2" r:id="rId2"/>
    <sheet name="02 Regional results" sheetId="3" r:id="rId3"/>
    <sheet name="03 Adjusted income statement" sheetId="4" r:id="rId4"/>
    <sheet name="04 Cash flow" sheetId="5" r:id="rId5"/>
    <sheet name="05 Half-year regional analysis" sheetId="6" r:id="rId6"/>
    <sheet name="06 Full-year regional analysis" sheetId="7" r:id="rId7"/>
    <sheet name="07 Customers" sheetId="8" r:id="rId8"/>
    <sheet name="08 Churn" sheetId="9" r:id="rId9"/>
    <sheet name="09 Voice usage" sheetId="10" r:id="rId10"/>
    <sheet name="10 ARPU" sheetId="11" r:id="rId11"/>
    <sheet name="11 Average forex rates" sheetId="12" r:id="rId12"/>
    <sheet name="12 Definitions" sheetId="13" r:id="rId13"/>
    <sheet name="FY12 Financial statements" sheetId="14" r:id="rId14"/>
    <sheet name="Consolidated income statement" sheetId="15" r:id="rId15"/>
    <sheet name="Consolidated SOCI" sheetId="16" r:id="rId16"/>
    <sheet name="Consolidated SFP" sheetId="17" r:id="rId17"/>
    <sheet name="Consolidated SOCE" sheetId="18" r:id="rId18"/>
    <sheet name="Consolidated cash flows" sheetId="19" r:id="rId19"/>
    <sheet name="Note 2 - Dividends" sheetId="20" r:id="rId20"/>
  </sheets>
  <definedNames>
    <definedName name="FY_reg_results">'06 Full-year regional analysis'!$B$1:$R$41</definedName>
    <definedName name="_xlnm.Print_Area" localSheetId="1">'01 Quarterly revenue'!$B$1:$R$118</definedName>
    <definedName name="_xlnm.Print_Area" localSheetId="2">'02 Regional results'!$B$1:$S$305</definedName>
    <definedName name="_xlnm.Print_Area" localSheetId="3">'03 Adjusted income statement'!$B$1:$K$62</definedName>
    <definedName name="_xlnm.Print_Area" localSheetId="4">'04 Cash flow'!$B$1:$L$43</definedName>
    <definedName name="_xlnm.Print_Area" localSheetId="5">'05 Half-year regional analysis'!$B$1:$AA$46</definedName>
    <definedName name="_xlnm.Print_Area" localSheetId="6">'06 Full-year regional analysis'!$B$1:$S$48</definedName>
    <definedName name="_xlnm.Print_Area" localSheetId="7">'07 Customers'!$B$1:$AC$71</definedName>
    <definedName name="_xlnm.Print_Area" localSheetId="8">'08 Churn'!$A$1:$K$49</definedName>
    <definedName name="_xlnm.Print_Area" localSheetId="9">'09 Voice usage'!$B$1:$L$35</definedName>
    <definedName name="_xlnm.Print_Area" localSheetId="12">'12 Definitions'!$B$1:$C$44</definedName>
    <definedName name="_xlnm.Print_Area" localSheetId="18">'Consolidated cash flows'!$B$1:$F$48</definedName>
    <definedName name="_xlnm.Print_Area" localSheetId="14">'Consolidated income statement'!$B$1:$F$42</definedName>
    <definedName name="_xlnm.Print_Area" localSheetId="16">'Consolidated SFP'!$B$1:$E$58</definedName>
    <definedName name="_xlnm.Print_Area" localSheetId="17">'Consolidated SOCE'!$B$1:$O$33</definedName>
    <definedName name="_xlnm.Print_Area" localSheetId="15">'Consolidated SOCI'!$B$1:$E$25</definedName>
    <definedName name="_xlnm.Print_Area" localSheetId="0">'Index'!$B$1:$P$35</definedName>
    <definedName name="_xlnm.Print_Area" localSheetId="19">'Note 2 - Dividends'!$B$1:$E$14</definedName>
    <definedName name="_xlnm.Print_Titles" localSheetId="2">'02 Regional results'!$1:$4</definedName>
    <definedName name="regionalresults_web">'02 Regional results'!$B$1:$S$305</definedName>
  </definedNames>
  <calcPr fullCalcOnLoad="1"/>
</workbook>
</file>

<file path=xl/sharedStrings.xml><?xml version="1.0" encoding="utf-8"?>
<sst xmlns="http://schemas.openxmlformats.org/spreadsheetml/2006/main" count="1156" uniqueCount="466">
  <si>
    <t>Data revenue</t>
  </si>
  <si>
    <t>Net additions (in thousands)</t>
  </si>
  <si>
    <t>In the quarter ended 31 March 2011 churn for Germany and Spain included disconnections resulting from a review of inactive prepaid customers of 300,000 and 400,000 respectively.  For Germany, the underlying prepaid customer churn, excluding this change, was 34.9% and total churn was 25.8% whilst for Spain, the underlying prepaid customer churn was 35.8% and total churn was 29.4%.</t>
  </si>
  <si>
    <t>Retention costs</t>
  </si>
  <si>
    <t xml:space="preserve">Controlled and jointly controlled </t>
  </si>
  <si>
    <t>Acquired intangibles amortisation</t>
  </si>
  <si>
    <t>13 Financial statements</t>
  </si>
  <si>
    <t>H1 11/12 </t>
  </si>
  <si>
    <t xml:space="preserve">This measure includes the aggregate of capitalised property, plant and equipment additions and capitalised software costs.  </t>
  </si>
  <si>
    <t>Vodacom</t>
  </si>
  <si>
    <t>Group adjusted profit before taxation</t>
  </si>
  <si>
    <t>The percentage movements in organic growth are presented to reflect operating performance on a comparable basis, both in terms of merger and acquisition activity and movement in foreign exchange rates. At the start of FY12 Q3 the Group revised its intra-group roaming charges. Whilst neutral to Group revenue and profitability, these changes do have an impact on reported service revenue by country and regionally from Q3 onwards. Whilst prior period reported revenue has not been restated, to ensure comparability in organic growth rates, country and regional revenue in the prior financial year have been recalculated based on the new pricing structure to form the basis for our organic calculations.</t>
  </si>
  <si>
    <t>Euro</t>
  </si>
  <si>
    <t>£m </t>
  </si>
  <si>
    <t xml:space="preserve">Organic growth </t>
  </si>
  <si>
    <t xml:space="preserve">Controlled and jointly controlled measures include 100% for the Group's mobile operating subsidiaries and the Group's proportionate share for joint ventures. </t>
  </si>
  <si>
    <t xml:space="preserve">The quarter ended 31 December 2010 included 17,000 of other movements relating to the acquisition of nine markets by one of Verizon Wireless’s minority interest holdings and 34,000 disconnections due to a change in legislation relating to the registration of prepaid SIM’s in Fiji. </t>
  </si>
  <si>
    <t>Purchased licence amortisation</t>
  </si>
  <si>
    <t>Weighted average number of shares - basic</t>
  </si>
  <si>
    <t>Average revenue per user</t>
  </si>
  <si>
    <t>Portugal (EUR)</t>
  </si>
  <si>
    <t>Other Africa, Middle East and Asia Pacific</t>
  </si>
  <si>
    <t>Interest received and paid</t>
  </si>
  <si>
    <t>Europe</t>
  </si>
  <si>
    <t>Q4 10/11</t>
  </si>
  <si>
    <t>FY 10/11</t>
  </si>
  <si>
    <t>Spain (EUR)</t>
  </si>
  <si>
    <t>Closing number of shares outstanding</t>
  </si>
  <si>
    <t>Turkey (TRY)</t>
  </si>
  <si>
    <t>H2 11/12</t>
  </si>
  <si>
    <t>Netherlands (EUR)</t>
  </si>
  <si>
    <t>Net debt decrease</t>
  </si>
  <si>
    <t>Other service revenue</t>
  </si>
  <si>
    <t xml:space="preserve">The quarter ended 31 March 2012 included 31,000 of other movements relating to the restatement of the customer base. </t>
  </si>
  <si>
    <t>Tax on adjustments to derive adjusted profit before tax</t>
  </si>
  <si>
    <t>Current period results reflect average exchange rates of £1:€1.16 and £1:US$1.60.</t>
  </si>
  <si>
    <t>FY 10/11 and FY 11/12 actual rates</t>
  </si>
  <si>
    <t>Other AMAP service revenue</t>
  </si>
  <si>
    <t>Egyptian pound</t>
  </si>
  <si>
    <t>On 9 November 2011 the Group disposed of its entire 24.4% interest in Polkomtel in Poland.</t>
  </si>
  <si>
    <t>H1 11/12</t>
  </si>
  <si>
    <t>EBITDA</t>
  </si>
  <si>
    <t>Depreciation and amortisation</t>
  </si>
  <si>
    <t>EBITDA margin</t>
  </si>
  <si>
    <t>Q2 10/11</t>
  </si>
  <si>
    <t>Amortisation relating to intangible assets identified and recognised separately in respect of a business combination in excess of the intangible assets recognised by the acquiree prior to acquisition.</t>
  </si>
  <si>
    <t>11 Average foreign exchange rates</t>
  </si>
  <si>
    <t>India service revenue</t>
  </si>
  <si>
    <t xml:space="preserve">Profit before tax </t>
  </si>
  <si>
    <t>Share of result in associates</t>
  </si>
  <si>
    <t>FY 11</t>
  </si>
  <si>
    <t>FY 12</t>
  </si>
  <si>
    <t>Operating expenses plus customer costs other than acquisition and retention costs.</t>
  </si>
  <si>
    <t>Purchase of treasury shares</t>
  </si>
  <si>
    <t>Turkish lira</t>
  </si>
  <si>
    <t>Operating profit</t>
  </si>
  <si>
    <t>Profit attributable to equity shareholders</t>
  </si>
  <si>
    <t xml:space="preserve">   Other service revenue</t>
  </si>
  <si>
    <t>India (INR)</t>
  </si>
  <si>
    <t xml:space="preserve">Group customers represent subsidiaries on a 100% basis and joint ventures (being Italy, Australia and Fiji) based on the Group’s equity interests. </t>
  </si>
  <si>
    <t>Statutory income tax expense</t>
  </si>
  <si>
    <t>Memorandum:</t>
  </si>
  <si>
    <t>3 Adjusted income statement</t>
  </si>
  <si>
    <t>Net debt</t>
  </si>
  <si>
    <t>Q1 10/11</t>
  </si>
  <si>
    <t>Italy service revenue</t>
  </si>
  <si>
    <t>6 Full year regional analysis</t>
  </si>
  <si>
    <t xml:space="preserve">   Fixed line revenue</t>
  </si>
  <si>
    <t>Group EBITDA</t>
  </si>
  <si>
    <t>Operating costs</t>
  </si>
  <si>
    <t>Free cash flow</t>
  </si>
  <si>
    <t>Voice revenue</t>
  </si>
  <si>
    <t>NM</t>
  </si>
  <si>
    <t>Vodafone Group Plc</t>
  </si>
  <si>
    <t>Income tax expense</t>
  </si>
  <si>
    <t>UK service revenue</t>
  </si>
  <si>
    <t>1</t>
  </si>
  <si>
    <t>2</t>
  </si>
  <si>
    <t>3</t>
  </si>
  <si>
    <t>4</t>
  </si>
  <si>
    <t>5</t>
  </si>
  <si>
    <t>6</t>
  </si>
  <si>
    <t>7</t>
  </si>
  <si>
    <t>Q2</t>
  </si>
  <si>
    <t>Dividends paid to non-controlling shareholders in subsidiaries</t>
  </si>
  <si>
    <t>Notes:</t>
  </si>
  <si>
    <t>Depreciation and amortisation:</t>
  </si>
  <si>
    <t xml:space="preserve"> </t>
  </si>
  <si>
    <t>Egypt (EGP)</t>
  </si>
  <si>
    <t>Egypt</t>
  </si>
  <si>
    <t>12 Definition of terms</t>
  </si>
  <si>
    <t>Italy (EUR)</t>
  </si>
  <si>
    <t xml:space="preserve">This measure includes the profit or loss on disposal of property, plant and equipment and computer software.  </t>
  </si>
  <si>
    <t>Purchased licences</t>
  </si>
  <si>
    <t>H2 10/11 </t>
  </si>
  <si>
    <t>Greece</t>
  </si>
  <si>
    <t>Q3 10/11</t>
  </si>
  <si>
    <t>Spain</t>
  </si>
  <si>
    <t>Other Europe service revenue</t>
  </si>
  <si>
    <t>Africa, Middle East and Asia Pacific</t>
  </si>
  <si>
    <t>Service revenue</t>
  </si>
  <si>
    <t>Romania</t>
  </si>
  <si>
    <t>Adjusted operating profit/(loss)</t>
  </si>
  <si>
    <t>Indian rupee</t>
  </si>
  <si>
    <t>A charge paid by Vodafone to other fixed line or mobile operators when a Vodafone customer calls a customer connected to a different network.</t>
  </si>
  <si>
    <t>Adjustments:</t>
  </si>
  <si>
    <t>Ghana</t>
  </si>
  <si>
    <t>Impairment losses, net</t>
  </si>
  <si>
    <t>The quarter ended 30 September 2011 included 244,000 of other movements relating to a customer base acquisition.</t>
  </si>
  <si>
    <t>The sum of the regional amounts may not be equal to Group totals due to Non-Controlled Interests and Common Functions and intercompany eliminations.</t>
  </si>
  <si>
    <t>Messaging revenue</t>
  </si>
  <si>
    <t>Opening net debt</t>
  </si>
  <si>
    <t>Not meaningful.</t>
  </si>
  <si>
    <t>Capital expenditure</t>
  </si>
  <si>
    <t>Germany</t>
  </si>
  <si>
    <t>Netherlands</t>
  </si>
  <si>
    <t>Fixed line revenue</t>
  </si>
  <si>
    <t>Ireland</t>
  </si>
  <si>
    <t>Other revenue</t>
  </si>
  <si>
    <t>With effect from 1 April 2011 average customers used to calculate ARPU in Germany excludes 1.1 million customers who were migrated to an MVNO following revised agreements with wholesale partners.</t>
  </si>
  <si>
    <t>1 Quarterly revenue analysis</t>
  </si>
  <si>
    <t>Vodacom refers to the Group’s interests in Vodacom Group Limited and its subsidiaries including those located outside of South Africa.</t>
  </si>
  <si>
    <t>Includes elimination of £25 million (2011: £24 million) of intercompany revenue between operating companies within the Other Europe segment and £5 million (2011: £3 million) of intercompany revenue between operating companies within the Other Africa, Middle East and Asia Pacific segment.</t>
  </si>
  <si>
    <t>Adjusted profit before tax</t>
  </si>
  <si>
    <t>Included within the Other Africa, Middle East and Asia Pacific segment.</t>
  </si>
  <si>
    <t xml:space="preserve">The total of trade commissions, loyalty scheme and equipment costs relating to customer retention and upgrade.  </t>
  </si>
  <si>
    <t>Contract</t>
  </si>
  <si>
    <t>Included within the Other Europe segment.</t>
  </si>
  <si>
    <t>Mobile customer</t>
  </si>
  <si>
    <t>Churn</t>
  </si>
  <si>
    <t xml:space="preserve">   Romania</t>
  </si>
  <si>
    <t xml:space="preserve">The sum of the regional amounts may not be equal to Group totals due to Non-Controlled Interests and Common Functions and intercompany eliminations.                </t>
  </si>
  <si>
    <t>Germany service revenue</t>
  </si>
  <si>
    <t>Adjustments to derive adjusted profit before tax</t>
  </si>
  <si>
    <t>Organic growth presents performance on a comparable basis, both in terms of merger and acquisition activity and foreign exchange rates. At the start of Q3 11/12 the Group revised its intra-group roaming charges. Whilst neutral to Group revenue and profitability, these changes do have an impact on reported service revenue by country and regionally from Q3 11/12 onwards. Whilst prior period reported revenue has not been restated, to ensure comparability in organic growth rates, Q3 10/11 country and regional revenue have been recalculated based on the new pricing structure to form the basis for our organic calculations.</t>
  </si>
  <si>
    <t>Other Europe</t>
  </si>
  <si>
    <t>Licence and spectrum payments</t>
  </si>
  <si>
    <t>Adjusted income tax expense for purposes of calculating adjusted tax rate</t>
  </si>
  <si>
    <t>During the quarter ended 30 June 2011 Turkey revised their prepay customer disconnection policy and as a result disconnections, and therefore churn, were lower than recent levels.</t>
  </si>
  <si>
    <t>12</t>
  </si>
  <si>
    <t>Adjusted income tax expense</t>
  </si>
  <si>
    <t>Spain service revenue</t>
  </si>
  <si>
    <t>Capitalised expenditure</t>
  </si>
  <si>
    <t>Non-Controlled Interests and Common Functions</t>
  </si>
  <si>
    <t>H2 10/11</t>
  </si>
  <si>
    <t>FY</t>
  </si>
  <si>
    <t>Q1</t>
  </si>
  <si>
    <t>India</t>
  </si>
  <si>
    <t>Intra-region eliminations</t>
  </si>
  <si>
    <t>Closing net debt</t>
  </si>
  <si>
    <t>H1</t>
  </si>
  <si>
    <t>Greece (EUR)</t>
  </si>
  <si>
    <t>New Zealand</t>
  </si>
  <si>
    <t>Non-Controlled Interests, Common Functions and eliminations</t>
  </si>
  <si>
    <t>H1 10/11</t>
  </si>
  <si>
    <t>Taxation</t>
  </si>
  <si>
    <t>Direct costs include interconnect costs and other direct costs of providing services.</t>
  </si>
  <si>
    <t>Cash generated from operations after cash payments for capital expenditure (excludes capital licence and spectrum payments) and cash receipts from the disposal of intangible assets and property, plant and equipment.</t>
  </si>
  <si>
    <t>Romania (EUR)</t>
  </si>
  <si>
    <t xml:space="preserve">   Voice revenue</t>
  </si>
  <si>
    <t>Customer costs include acquisition costs, being the total of connection fees, trade commissions and equipment costs relating to new customer connections, and retention costs, being the total of trade commissions, loyalty scheme and equipment costs relating to customer retention and upgrades, as well as expenses related to ongoing commissions.</t>
  </si>
  <si>
    <t>Turkey</t>
  </si>
  <si>
    <t>Q3</t>
  </si>
  <si>
    <t>8</t>
  </si>
  <si>
    <t>South African rand</t>
  </si>
  <si>
    <t>United States dollar</t>
  </si>
  <si>
    <t>Depreciation and other amortisation</t>
  </si>
  <si>
    <t>Cash capital expenditure comprises the purchase of property, plant and equipment and intangible assets, other than licence and spectrum payments, during the year.</t>
  </si>
  <si>
    <t>Adjustments for:</t>
  </si>
  <si>
    <t>Portugal</t>
  </si>
  <si>
    <t>Operating free cash flow</t>
  </si>
  <si>
    <t>Equity dividends paid</t>
  </si>
  <si>
    <t>Statutory investment income and financing costs</t>
  </si>
  <si>
    <t>Vodacom service revenue</t>
  </si>
  <si>
    <t>Common Functions and Non-Controlled Interests</t>
  </si>
  <si>
    <t>For convenience, this document, which contains unaudited information, is a collation of financial information from previous Vodafone Group Plc press releases, modified as set out in the footnotes, but does not contain sufficient information to allow a full understanding of the historic results and state of affairs of the Vodafone Group. The financial information in this document only contains tabular information from the consolidated financial statements. For further information please refer to the relevant press releases for the interim management statements, half-year and full year financial results for the financial years ended 31 March 2011 and 31 March 2012. All the press releases can be found on the Investor Relations section of the Vodafone website http://www.vodafone.com/investor.
This document also contains certain non-GAAP financial information. The Group’s management believes these measures provide valuable additional information in understanding the performance of the Group or the Group’s businesses because they provide measures used by the Group to assess performance. However, this additional information presented is not uniformly defined by all companies, including those in the Group’s industry. Accordingly, it may not be comparable with similarly titled measures and disclosures by other companies. Additionally, although these measures are important in the management of the business, they should not be viewed in isolation or as replacements for, or alternatives to, but rather as complementary to, the comparable GAAP measures.
Vodafone, the Vodafone logos and Vodacom, are trade marks of the Vodafone Group.  Other product and company names mentioned herein may be the 
trademarks of their respective owners.</t>
  </si>
  <si>
    <t>UK (GBP)</t>
  </si>
  <si>
    <t xml:space="preserve">   Portugal</t>
  </si>
  <si>
    <t>The quarter ended 31 December 2011 included 32,000 of other movements relating to the removal of pre-activated SIM cards.</t>
  </si>
  <si>
    <t xml:space="preserve">Other </t>
  </si>
  <si>
    <t>Direct costs</t>
  </si>
  <si>
    <t>Eliminations</t>
  </si>
  <si>
    <t>Hungary</t>
  </si>
  <si>
    <t>Prepaid customer percentages are calculated on a venture basis.</t>
  </si>
  <si>
    <t>Commercial operating expenses have been reallocated from customer costs to operating expenses. The prior year comparatives have been updated to reflect the change.</t>
  </si>
  <si>
    <t xml:space="preserve">   Turkey</t>
  </si>
  <si>
    <t>Cash generated by operations</t>
  </si>
  <si>
    <t>Non-controlling interests</t>
  </si>
  <si>
    <t xml:space="preserve">   Data revenue</t>
  </si>
  <si>
    <t>UK</t>
  </si>
  <si>
    <t xml:space="preserve">Italy </t>
  </si>
  <si>
    <t>Investment income and financing costs</t>
  </si>
  <si>
    <t>11</t>
  </si>
  <si>
    <t>Adjusted EPS calculation</t>
  </si>
  <si>
    <t>Profit for the period</t>
  </si>
  <si>
    <t>Inter-region eliminations</t>
  </si>
  <si>
    <t xml:space="preserve">   Egypt</t>
  </si>
  <si>
    <t>Q4 11/12</t>
  </si>
  <si>
    <t>Working capital movement in repsect of capital expenditure</t>
  </si>
  <si>
    <t>Malta</t>
  </si>
  <si>
    <t xml:space="preserve">The total of connection fees, trade commissions and equipment costs relating to new customer connections. </t>
  </si>
  <si>
    <t>FY 11/12</t>
  </si>
  <si>
    <t>A mobile customer is defined as a subscriber identity module ('SIM'), or in territories where SIMs do not exist, a unique mobile telephone number which has access to the network for any purpose, including data only usage, except telemetric applications. Telemetric applications include, but  are not limited to, asset and equipment tracking, mobile payment and billing functionality, e.g. vending machines and meter readings, and include voice enabled customers whose usage is limited to a central service operation, e.g. emergency response applications in vehicles.</t>
  </si>
  <si>
    <t>Tax benefit related to settlement of tax cases</t>
  </si>
  <si>
    <t>Group</t>
  </si>
  <si>
    <t>The customer churn for Vodacom in the quarter ended 30 June 2010 included the effect of one-off disconnections of 3,322,000 prepaid customers. The underlying prepaid customer churn excluding this change was 46.5% and total churn was 42.0%.</t>
  </si>
  <si>
    <t>Q3 11/12</t>
  </si>
  <si>
    <t>Total</t>
  </si>
  <si>
    <t>ARPU</t>
  </si>
  <si>
    <t>The quarter ended 30 June 2011 included 1,105,000 disconnections in Germany in relation to the migration of customers to a MVNO following revised agreements with wholesale partners, 815,000 additional customers in Turkey as a result of a change in the disconnection policy and a reduction of 155,000 customers in Australia relating to the alignment of the policy on churn following customer migration.</t>
  </si>
  <si>
    <t>Customer costs</t>
  </si>
  <si>
    <t>Adjusted profit for EPS calculation</t>
  </si>
  <si>
    <t>10 ARPU</t>
  </si>
  <si>
    <t>Other income and expense</t>
  </si>
  <si>
    <t>Service revenue excluding fixed line revenue, fixed advertising revenue, revenue related to business managed services and revenue from certain tower sharing arrangements divided by average customers.</t>
  </si>
  <si>
    <t>Acquisition costs</t>
  </si>
  <si>
    <t>Disclaimer</t>
  </si>
  <si>
    <t>4 Cash flow</t>
  </si>
  <si>
    <t>Q2 11/12</t>
  </si>
  <si>
    <t>2 Regional results</t>
  </si>
  <si>
    <t>Net (financing costs)/investment income</t>
  </si>
  <si>
    <t>Albania</t>
  </si>
  <si>
    <t xml:space="preserve">   Greece</t>
  </si>
  <si>
    <t xml:space="preserve">   Netherlands</t>
  </si>
  <si>
    <t>Adjusted basic earnings per share</t>
  </si>
  <si>
    <t>Less: Share of associates’ tax and non-controlling interest</t>
  </si>
  <si>
    <t xml:space="preserve">Vodacom refers to the Group’s interests in Vodacom Group Limited and its subsidiaries, including those located outside of South Africa.
</t>
  </si>
  <si>
    <t>9 Voice usage</t>
  </si>
  <si>
    <t>Q1 11/12</t>
  </si>
  <si>
    <t>Revenue</t>
  </si>
  <si>
    <t>Closing customers (in thousands)</t>
  </si>
  <si>
    <t>Adjusted effective tax rate</t>
  </si>
  <si>
    <t>H2</t>
  </si>
  <si>
    <t>Adjusted operating profit</t>
  </si>
  <si>
    <t>8 Churn</t>
  </si>
  <si>
    <t>Total voice minute information presented in the table above represents network minutes, or the volume of minutes handled by each local network, and includes incoming, outgoing and visitor calls. The voice minute information in respect of Germany and New Zealand reflects billed minutes under which calls are rounded up to the nearest minute under certain tariffs.</t>
  </si>
  <si>
    <t>FY 12/13</t>
  </si>
  <si>
    <t>Adjusted profit</t>
  </si>
  <si>
    <t>Capitalised fixed asset additions</t>
  </si>
  <si>
    <t>Adjusted investment income and financing costs</t>
  </si>
  <si>
    <t>Total gross customer disconnections in the period divided by the average total customers in the period.</t>
  </si>
  <si>
    <t>FY 11/12 and FY 12/13 guidance rates</t>
  </si>
  <si>
    <t>Other</t>
  </si>
  <si>
    <t>Q4</t>
  </si>
  <si>
    <t>Foreign exchange</t>
  </si>
  <si>
    <t>Includes Verizon Wireless' retail customers only, based on the Group's equity interest.</t>
  </si>
  <si>
    <t>Share of associates' tax</t>
  </si>
  <si>
    <t>Amortisation relating to capitalised licence and spectrum fees purchased directly by the Group or existing on recognition through business combination accounting and such fees recognised by an acquiree prior to acquisition.</t>
  </si>
  <si>
    <t>10</t>
  </si>
  <si>
    <t>Acquired intangibles</t>
  </si>
  <si>
    <t>5 Half-year regional analysis</t>
  </si>
  <si>
    <t>Service revenue comprises all revenue related to the provision of ongoing services including, but not limited to, monthly access charges, airtime usage, roaming, incoming and outgoing network usage by non-Vodafone customers and interconnect charges for incoming calls.</t>
  </si>
  <si>
    <t xml:space="preserve">   Messaging revenue</t>
  </si>
  <si>
    <t>Vodafone Group plus the Group's share of Verizon Wireless</t>
  </si>
  <si>
    <t>9</t>
  </si>
  <si>
    <t>Group revenue</t>
  </si>
  <si>
    <t>Italy</t>
  </si>
  <si>
    <t>Cash expenditure</t>
  </si>
  <si>
    <t>Note:</t>
  </si>
  <si>
    <t>Working capital</t>
  </si>
  <si>
    <t>Interconnect costs</t>
  </si>
  <si>
    <t>Prepaid</t>
  </si>
  <si>
    <t>£m</t>
  </si>
  <si>
    <t>Definition of terms</t>
  </si>
  <si>
    <t>7 Customers</t>
  </si>
  <si>
    <t>The quarter ended 30 June 2010 included 3,322,000 disconnections in Vodacom due to a change in their disconnection policy and a reduction of 18,000 customers in Australia due to the sale of customers.</t>
  </si>
  <si>
    <t>Long-term borrowings, short-term borrowings and mark-to-market adjustments on financing instruments less cash and cash equivalents.</t>
  </si>
  <si>
    <t>Adjusted profit before tax for the purpose of calculating adjusted effective tax rate</t>
  </si>
  <si>
    <r>
      <rPr>
        <sz val="10"/>
        <rFont val="Vodafone Rg"/>
        <family val="2"/>
      </rPr>
      <t>Organic % change</t>
    </r>
    <r>
      <rPr>
        <vertAlign val="superscript"/>
        <sz val="10"/>
        <rFont val="Vodafone Rg"/>
        <family val="2"/>
      </rPr>
      <t>1</t>
    </r>
  </si>
  <si>
    <r>
      <rPr>
        <b/>
        <sz val="10"/>
        <rFont val="Vodafone Rg"/>
        <family val="2"/>
      </rPr>
      <t>Group</t>
    </r>
    <r>
      <rPr>
        <b/>
        <vertAlign val="superscript"/>
        <sz val="10"/>
        <rFont val="Vodafone Rg"/>
        <family val="2"/>
      </rPr>
      <t>2</t>
    </r>
  </si>
  <si>
    <r>
      <rPr>
        <sz val="10"/>
        <rFont val="Vodafone Rg"/>
        <family val="2"/>
      </rPr>
      <t xml:space="preserve">   </t>
    </r>
    <r>
      <rPr>
        <b/>
        <sz val="10"/>
        <rFont val="Vodafone Rg"/>
        <family val="2"/>
      </rPr>
      <t>Turkey service revenue</t>
    </r>
    <r>
      <rPr>
        <b/>
        <vertAlign val="superscript"/>
        <sz val="10"/>
        <rFont val="Vodafone Rg"/>
        <family val="2"/>
      </rPr>
      <t>3</t>
    </r>
  </si>
  <si>
    <r>
      <rPr>
        <sz val="10"/>
        <rFont val="Vodafone Rg"/>
        <family val="2"/>
      </rPr>
      <t xml:space="preserve">   Egypt service revenue</t>
    </r>
    <r>
      <rPr>
        <vertAlign val="superscript"/>
        <sz val="10"/>
        <rFont val="Vodafone Rg"/>
        <family val="2"/>
      </rPr>
      <t>4</t>
    </r>
  </si>
  <si>
    <r>
      <rPr>
        <sz val="10"/>
        <rFont val="Vodafone Rg"/>
        <family val="2"/>
      </rPr>
      <t>Organic % change</t>
    </r>
    <r>
      <rPr>
        <vertAlign val="superscript"/>
        <sz val="10"/>
        <rFont val="Vodafone Rg"/>
        <family val="2"/>
      </rPr>
      <t>2</t>
    </r>
  </si>
  <si>
    <r>
      <rPr>
        <b/>
        <sz val="10"/>
        <rFont val="Vodafone Rg"/>
        <family val="2"/>
      </rPr>
      <t>Group</t>
    </r>
    <r>
      <rPr>
        <b/>
        <vertAlign val="superscript"/>
        <sz val="10"/>
        <rFont val="Vodafone Rg"/>
        <family val="2"/>
      </rPr>
      <t>3</t>
    </r>
  </si>
  <si>
    <r>
      <rPr>
        <sz val="10"/>
        <rFont val="Vodafone Rg"/>
        <family val="2"/>
      </rPr>
      <t>Fixed line revenue</t>
    </r>
    <r>
      <rPr>
        <vertAlign val="superscript"/>
        <sz val="10"/>
        <rFont val="Vodafone Rg"/>
        <family val="2"/>
      </rPr>
      <t xml:space="preserve"> </t>
    </r>
  </si>
  <si>
    <r>
      <rPr>
        <sz val="10"/>
        <rFont val="Vodafone Rg"/>
        <family val="2"/>
      </rPr>
      <t>Customer costs</t>
    </r>
    <r>
      <rPr>
        <vertAlign val="superscript"/>
        <sz val="10"/>
        <rFont val="Vodafone Rg"/>
        <family val="2"/>
      </rPr>
      <t>4</t>
    </r>
  </si>
  <si>
    <r>
      <rPr>
        <sz val="10"/>
        <rFont val="Vodafone Rg"/>
        <family val="2"/>
      </rPr>
      <t>Operating expenses</t>
    </r>
    <r>
      <rPr>
        <vertAlign val="superscript"/>
        <sz val="10"/>
        <rFont val="Vodafone Rg"/>
        <family val="2"/>
      </rPr>
      <t>4</t>
    </r>
  </si>
  <si>
    <r>
      <rPr>
        <b/>
        <sz val="10"/>
        <rFont val="Vodafone Rg"/>
        <family val="2"/>
      </rPr>
      <t>Group adjusted operating profit</t>
    </r>
    <r>
      <rPr>
        <b/>
        <vertAlign val="superscript"/>
        <sz val="10"/>
        <rFont val="Vodafone Rg"/>
        <family val="2"/>
      </rPr>
      <t xml:space="preserve"> 1</t>
    </r>
  </si>
  <si>
    <r>
      <rPr>
        <sz val="10"/>
        <color indexed="8"/>
        <rFont val="Vodafone Rg"/>
        <family val="2"/>
      </rPr>
      <t xml:space="preserve">     Reconciling items</t>
    </r>
    <r>
      <rPr>
        <vertAlign val="superscript"/>
        <sz val="10"/>
        <color indexed="8"/>
        <rFont val="Vodafone Rg"/>
        <family val="2"/>
      </rPr>
      <t xml:space="preserve"> 1</t>
    </r>
  </si>
  <si>
    <r>
      <rPr>
        <sz val="10"/>
        <rFont val="Vodafone Rg"/>
        <family val="2"/>
      </rPr>
      <t>Non-operating income and expense</t>
    </r>
    <r>
      <rPr>
        <vertAlign val="superscript"/>
        <sz val="10"/>
        <rFont val="Vodafone Rg"/>
        <family val="2"/>
      </rPr>
      <t>1</t>
    </r>
  </si>
  <si>
    <r>
      <rPr>
        <sz val="10"/>
        <rFont val="Vodafone Rg"/>
        <family val="2"/>
      </rPr>
      <t>Investment income and financing costs</t>
    </r>
    <r>
      <rPr>
        <vertAlign val="superscript"/>
        <sz val="10"/>
        <rFont val="Vodafone Rg"/>
        <family val="2"/>
      </rPr>
      <t>1</t>
    </r>
  </si>
  <si>
    <r>
      <rPr>
        <sz val="10"/>
        <rFont val="Vodafone Rg"/>
        <family val="2"/>
      </rPr>
      <t>Taxation</t>
    </r>
    <r>
      <rPr>
        <vertAlign val="superscript"/>
        <sz val="10"/>
        <rFont val="Vodafone Rg"/>
        <family val="2"/>
      </rPr>
      <t>1</t>
    </r>
  </si>
  <si>
    <r>
      <rPr>
        <sz val="10"/>
        <rFont val="Vodafone Rg"/>
        <family val="2"/>
      </rPr>
      <t>Non-controlling interests</t>
    </r>
    <r>
      <rPr>
        <vertAlign val="superscript"/>
        <sz val="10"/>
        <rFont val="Vodafone Rg"/>
        <family val="2"/>
      </rPr>
      <t>1</t>
    </r>
  </si>
  <si>
    <r>
      <rPr>
        <sz val="10"/>
        <rFont val="Vodafone Rg"/>
        <family val="2"/>
      </rPr>
      <t>Cash capital expenditure</t>
    </r>
    <r>
      <rPr>
        <vertAlign val="superscript"/>
        <sz val="10"/>
        <rFont val="Vodafone Rg"/>
        <family val="2"/>
      </rPr>
      <t>1</t>
    </r>
  </si>
  <si>
    <r>
      <rPr>
        <b/>
        <sz val="10"/>
        <rFont val="Vodafone Rg"/>
        <family val="2"/>
      </rPr>
      <t>Prepaid percentage</t>
    </r>
    <r>
      <rPr>
        <b/>
        <vertAlign val="superscript"/>
        <sz val="10"/>
        <rFont val="Vodafone Rg"/>
        <family val="2"/>
      </rPr>
      <t>1</t>
    </r>
  </si>
  <si>
    <r>
      <rPr>
        <b/>
        <sz val="10"/>
        <rFont val="Vodafone Rg"/>
        <family val="2"/>
      </rPr>
      <t>Mobile customers</t>
    </r>
    <r>
      <rPr>
        <b/>
        <vertAlign val="superscript"/>
        <sz val="10"/>
        <rFont val="Vodafone Rg"/>
        <family val="2"/>
      </rPr>
      <t>2</t>
    </r>
  </si>
  <si>
    <r>
      <rPr>
        <sz val="10"/>
        <rFont val="Vodafone Rg"/>
        <family val="2"/>
      </rPr>
      <t>UK</t>
    </r>
    <r>
      <rPr>
        <vertAlign val="superscript"/>
        <sz val="10"/>
        <rFont val="Vodafone Rg"/>
        <family val="2"/>
      </rPr>
      <t>5</t>
    </r>
  </si>
  <si>
    <r>
      <rPr>
        <sz val="10"/>
        <rFont val="Vodafone Rg"/>
        <family val="2"/>
      </rPr>
      <t>Romania</t>
    </r>
    <r>
      <rPr>
        <vertAlign val="superscript"/>
        <sz val="10"/>
        <rFont val="Vodafone Rg"/>
        <family val="2"/>
      </rPr>
      <t>3</t>
    </r>
  </si>
  <si>
    <r>
      <rPr>
        <sz val="10"/>
        <rFont val="Vodafone Rg"/>
        <family val="2"/>
      </rPr>
      <t>Turkey</t>
    </r>
    <r>
      <rPr>
        <vertAlign val="superscript"/>
        <sz val="10"/>
        <rFont val="Vodafone Rg"/>
        <family val="2"/>
      </rPr>
      <t>4</t>
    </r>
  </si>
  <si>
    <r>
      <rPr>
        <sz val="10"/>
        <rFont val="Vodafone Rg"/>
        <family val="2"/>
      </rPr>
      <t>Vodacom</t>
    </r>
    <r>
      <rPr>
        <vertAlign val="superscript"/>
        <sz val="10"/>
        <rFont val="Vodafone Rg"/>
        <family val="2"/>
      </rPr>
      <t>7 8</t>
    </r>
  </si>
  <si>
    <r>
      <rPr>
        <sz val="10"/>
        <rFont val="Vodafone Rg"/>
        <family val="2"/>
      </rPr>
      <t>Australia</t>
    </r>
    <r>
      <rPr>
        <vertAlign val="superscript"/>
        <sz val="10"/>
        <rFont val="Vodafone Rg"/>
        <family val="2"/>
      </rPr>
      <t>4 8</t>
    </r>
  </si>
  <si>
    <r>
      <rPr>
        <sz val="10"/>
        <rFont val="Vodafone Rg"/>
        <family val="2"/>
      </rPr>
      <t>Fiji</t>
    </r>
    <r>
      <rPr>
        <vertAlign val="superscript"/>
        <sz val="10"/>
        <rFont val="Vodafone Rg"/>
        <family val="2"/>
      </rPr>
      <t>9</t>
    </r>
  </si>
  <si>
    <r>
      <rPr>
        <sz val="10"/>
        <rFont val="Vodafone Rg"/>
        <family val="2"/>
      </rPr>
      <t>Qatar</t>
    </r>
    <r>
      <rPr>
        <vertAlign val="superscript"/>
        <sz val="10"/>
        <rFont val="Vodafone Rg"/>
        <family val="2"/>
      </rPr>
      <t>10</t>
    </r>
  </si>
  <si>
    <r>
      <rPr>
        <sz val="10"/>
        <rFont val="Vodafone Rg"/>
        <family val="2"/>
      </rPr>
      <t>Poland</t>
    </r>
    <r>
      <rPr>
        <vertAlign val="superscript"/>
        <sz val="10"/>
        <rFont val="Vodafone Rg"/>
        <family val="2"/>
      </rPr>
      <t>11</t>
    </r>
  </si>
  <si>
    <r>
      <rPr>
        <sz val="10"/>
        <rFont val="Vodafone Rg"/>
        <family val="2"/>
      </rPr>
      <t>Group's share of Verizon Wireless</t>
    </r>
    <r>
      <rPr>
        <vertAlign val="superscript"/>
        <sz val="10"/>
        <rFont val="Vodafone Rg"/>
        <family val="2"/>
      </rPr>
      <t>9 12</t>
    </r>
  </si>
  <si>
    <r>
      <rPr>
        <b/>
        <sz val="10"/>
        <rFont val="Vodafone Rg"/>
        <family val="2"/>
      </rPr>
      <t>Germany</t>
    </r>
    <r>
      <rPr>
        <b/>
        <vertAlign val="superscript"/>
        <sz val="8"/>
        <rFont val="Vodafone Rg"/>
        <family val="2"/>
      </rPr>
      <t>1</t>
    </r>
  </si>
  <si>
    <r>
      <rPr>
        <b/>
        <sz val="10"/>
        <rFont val="Vodafone Rg"/>
        <family val="2"/>
      </rPr>
      <t>Total voice minutes (in millions)</t>
    </r>
    <r>
      <rPr>
        <b/>
        <vertAlign val="superscript"/>
        <sz val="10"/>
        <rFont val="Vodafone Rg"/>
        <family val="2"/>
      </rPr>
      <t>1</t>
    </r>
  </si>
  <si>
    <r>
      <rPr>
        <sz val="10"/>
        <rFont val="Vodafone Rg"/>
        <family val="2"/>
      </rPr>
      <t>Vodacom</t>
    </r>
    <r>
      <rPr>
        <vertAlign val="superscript"/>
        <sz val="8"/>
        <rFont val="Vodafone Rg"/>
        <family val="2"/>
      </rPr>
      <t>2</t>
    </r>
  </si>
  <si>
    <r>
      <rPr>
        <sz val="10"/>
        <rFont val="Vodafone Rg"/>
        <family val="2"/>
      </rPr>
      <t>Poland</t>
    </r>
    <r>
      <rPr>
        <vertAlign val="superscript"/>
        <sz val="8"/>
        <rFont val="Vodafone Rg"/>
        <family val="2"/>
      </rPr>
      <t>3</t>
    </r>
  </si>
  <si>
    <r>
      <rPr>
        <b/>
        <sz val="10"/>
        <rFont val="Vodafone Rg"/>
        <family val="2"/>
      </rPr>
      <t>Germany (EUR)</t>
    </r>
    <r>
      <rPr>
        <b/>
        <vertAlign val="superscript"/>
        <sz val="8"/>
        <rFont val="Vodafone Rg"/>
        <family val="2"/>
      </rPr>
      <t>1</t>
    </r>
  </si>
  <si>
    <r>
      <rPr>
        <b/>
        <sz val="10"/>
        <rFont val="Vodafone Rg"/>
        <family val="2"/>
      </rPr>
      <t>Vodacom (ZAR)</t>
    </r>
    <r>
      <rPr>
        <b/>
        <vertAlign val="superscript"/>
        <sz val="8"/>
        <rFont val="Vodafone Rg"/>
        <family val="2"/>
      </rPr>
      <t>2</t>
    </r>
  </si>
  <si>
    <t>Note 2 - Dividends</t>
  </si>
  <si>
    <t xml:space="preserve">Consolidated statement of cash flows </t>
  </si>
  <si>
    <t>Consolidated statement of changes in equity</t>
  </si>
  <si>
    <t>Consolidated statement of financial position</t>
  </si>
  <si>
    <t>Consolidated statement of comprehensive income</t>
  </si>
  <si>
    <t>Consolidated income statement</t>
  </si>
  <si>
    <t>Index of sheets:</t>
  </si>
  <si>
    <t>For the year ended 31 March 2012</t>
  </si>
  <si>
    <t>Preliminary announcement</t>
  </si>
  <si>
    <t>– Diluted</t>
  </si>
  <si>
    <t>– Basic</t>
  </si>
  <si>
    <t>Earnings per share</t>
  </si>
  <si>
    <t>– Non-controlling interests</t>
  </si>
  <si>
    <t>– Equity shareholders</t>
  </si>
  <si>
    <t>Attributable to:</t>
  </si>
  <si>
    <t>Profit for the financial year</t>
  </si>
  <si>
    <t>Profit before taxation</t>
  </si>
  <si>
    <t>Financing costs</t>
  </si>
  <si>
    <t>Investment income</t>
  </si>
  <si>
    <t>Non-operating (expense)/income</t>
  </si>
  <si>
    <t>Impairment loss</t>
  </si>
  <si>
    <t>Administrative expenses</t>
  </si>
  <si>
    <t>Selling and distribution expenses</t>
  </si>
  <si>
    <t>Gross profit</t>
  </si>
  <si>
    <t>Cost of sales</t>
  </si>
  <si>
    <t>For the year ended 31 March</t>
  </si>
  <si>
    <t>CONSOLIDATED FINANCIAL STATEMENTS</t>
  </si>
  <si>
    <t>Total comprehensive income for the financial year</t>
  </si>
  <si>
    <t>Other comprehensive loss</t>
  </si>
  <si>
    <t>Other, net of tax</t>
  </si>
  <si>
    <t>Fair value gains transferred to the income statement</t>
  </si>
  <si>
    <t>Foreign exchange translation differences, net of tax</t>
  </si>
  <si>
    <t>Total equity and liabilities</t>
  </si>
  <si>
    <t>Trade and other payables</t>
  </si>
  <si>
    <t>Provisions</t>
  </si>
  <si>
    <t>Taxation liabilities</t>
  </si>
  <si>
    <t>Short-term borrowings</t>
  </si>
  <si>
    <t>Post employment benefits</t>
  </si>
  <si>
    <t>Deferred tax liabilities</t>
  </si>
  <si>
    <t>Long-term borrowings</t>
  </si>
  <si>
    <t>Total equity</t>
  </si>
  <si>
    <t>Total non-controlling interests</t>
  </si>
  <si>
    <t>Put options over non-controlling interests</t>
  </si>
  <si>
    <t>Total equity shareholders’ funds</t>
  </si>
  <si>
    <t>Accumulated other comprehensive income</t>
  </si>
  <si>
    <t>Retained losses</t>
  </si>
  <si>
    <t>Treasury shares</t>
  </si>
  <si>
    <t>Additional paid-in capital</t>
  </si>
  <si>
    <t>Called up share capital</t>
  </si>
  <si>
    <t>Total assets</t>
  </si>
  <si>
    <t>Cash and cash equivalents</t>
  </si>
  <si>
    <t>Other investments</t>
  </si>
  <si>
    <t>Trade and other receivables</t>
  </si>
  <si>
    <t>Taxation recoverable</t>
  </si>
  <si>
    <t>Inventory</t>
  </si>
  <si>
    <t>Current assets</t>
  </si>
  <si>
    <t>Deferred tax assets</t>
  </si>
  <si>
    <t>Investments in associates</t>
  </si>
  <si>
    <t>Property, plant and equipment</t>
  </si>
  <si>
    <t>Other intangible assets</t>
  </si>
  <si>
    <t>Goodwill</t>
  </si>
  <si>
    <t>Non-current assets</t>
  </si>
  <si>
    <t>31 March 2012</t>
  </si>
  <si>
    <t>Dividends</t>
  </si>
  <si>
    <t>Share-based payment</t>
  </si>
  <si>
    <t>Purchase of own shares</t>
  </si>
  <si>
    <t>Redemption or cancellation of shares</t>
  </si>
  <si>
    <t>Issue or reissue of shares</t>
  </si>
  <si>
    <t>31 March 2011</t>
  </si>
  <si>
    <t>Comprehensive income</t>
  </si>
  <si>
    <t>1 April 2010</t>
  </si>
  <si>
    <t>Total equity </t>
  </si>
  <si>
    <t>Non- 
controlling 
interests </t>
  </si>
  <si>
    <t>Equity 
shareholders’ funds </t>
  </si>
  <si>
    <t>Treasury 
shares </t>
  </si>
  <si>
    <t>Share 
capital </t>
  </si>
  <si>
    <t>Cash and cash equivalents at end of the financial year</t>
  </si>
  <si>
    <t>Exchange loss on cash and cash equivalents</t>
  </si>
  <si>
    <t>Cash and cash equivalents at beginning of the financial year</t>
  </si>
  <si>
    <t>Net cash flow</t>
  </si>
  <si>
    <t>Net cash flow from financing activities</t>
  </si>
  <si>
    <t xml:space="preserve">Interest paid </t>
  </si>
  <si>
    <t xml:space="preserve">Other transactions with non-controlling shareholders in subsidiaries </t>
  </si>
  <si>
    <t xml:space="preserve">Dividends paid to non-controlling shareholders in subsidiaries </t>
  </si>
  <si>
    <t>Repayment of borrowings</t>
  </si>
  <si>
    <t>Proceeds from issue of long-term borrowings</t>
  </si>
  <si>
    <t>Net movement in short-term borrowings</t>
  </si>
  <si>
    <t>Issue of ordinary share capital and reissue of treasury shares</t>
  </si>
  <si>
    <t>Cash flows from financing activities</t>
  </si>
  <si>
    <t>Net cash flow from investing activities</t>
  </si>
  <si>
    <t>Taxation on investing activities</t>
  </si>
  <si>
    <t>Interest received</t>
  </si>
  <si>
    <t>Dividends received from investments</t>
  </si>
  <si>
    <t>Dividends received from associates</t>
  </si>
  <si>
    <t>Disposal of investments</t>
  </si>
  <si>
    <t>Disposal of property, plant and equipment</t>
  </si>
  <si>
    <t>Disposal of interests in associates</t>
  </si>
  <si>
    <t>Purchase of investments</t>
  </si>
  <si>
    <t>Purchase of property, plant and equipment</t>
  </si>
  <si>
    <t>Purchase of intangible assets</t>
  </si>
  <si>
    <t>Purchase of interests in subsidiaries and joint ventures, net of cash acquired</t>
  </si>
  <si>
    <t>Cash flows from investing activities</t>
  </si>
  <si>
    <t>Net cash flow from operating activities</t>
  </si>
  <si>
    <t>Consolidated statement of cash flows</t>
  </si>
  <si>
    <t>Proposed after the end of the reporting period and not recognised as a liability:</t>
  </si>
  <si>
    <t>Second interim dividend share for the year ended 31 March 2012: 4.00 pence per share (2011: nil)</t>
  </si>
  <si>
    <t>Interim dividend for the year ended 31 March 2012: 3.05 pence per share (2011: 2.85 pence per share)</t>
  </si>
  <si>
    <t>Final dividend for the year ended 31 March 2011: 6.05 pence per share (2010: 5.65 pence per share)</t>
  </si>
  <si>
    <t>Declared during the financial year:</t>
  </si>
  <si>
    <t>2. Equity dividends</t>
  </si>
  <si>
    <t> </t>
  </si>
  <si>
    <t>1 Includes share premium account and the capital redemption reserve.</t>
  </si>
  <si>
    <t>2 Includes retained losses and accumulated other comprehensive income.</t>
  </si>
  <si>
    <r>
      <t>Additional 
paid-in 
capital</t>
    </r>
    <r>
      <rPr>
        <vertAlign val="superscript"/>
        <sz val="10"/>
        <rFont val="Vodafone Rg"/>
        <family val="2"/>
      </rPr>
      <t>1</t>
    </r>
    <r>
      <rPr>
        <sz val="10"/>
        <rFont val="Vodafone Rg"/>
        <family val="2"/>
      </rPr>
      <t> </t>
    </r>
  </si>
  <si>
    <r>
      <t>Accumulated comprehensive income</t>
    </r>
    <r>
      <rPr>
        <vertAlign val="superscript"/>
        <sz val="10"/>
        <rFont val="Calibri"/>
        <family val="2"/>
      </rPr>
      <t>²</t>
    </r>
  </si>
  <si>
    <t>(Losses)/gains on revaluation of available-for-sale investments, net of tax</t>
  </si>
  <si>
    <t>Net actuarial (losses)/gains on defined benefit pension schemes, net of tax</t>
  </si>
  <si>
    <t>Equity</t>
  </si>
  <si>
    <t>Non-current liabilities</t>
  </si>
  <si>
    <t>Current liabilities</t>
  </si>
  <si>
    <r>
      <t xml:space="preserve">   Romania service revenue</t>
    </r>
    <r>
      <rPr>
        <vertAlign val="superscript"/>
        <sz val="10"/>
        <rFont val="Vodafone Rg"/>
        <family val="2"/>
      </rPr>
      <t>3</t>
    </r>
  </si>
  <si>
    <r>
      <t xml:space="preserve">   Portugal service revenue</t>
    </r>
    <r>
      <rPr>
        <vertAlign val="superscript"/>
        <sz val="10"/>
        <rFont val="Vodafone Rg"/>
        <family val="2"/>
      </rPr>
      <t>3</t>
    </r>
  </si>
  <si>
    <r>
      <t xml:space="preserve">   Netherlands service revenue</t>
    </r>
    <r>
      <rPr>
        <vertAlign val="superscript"/>
        <sz val="10"/>
        <rFont val="Vodafone Rg"/>
        <family val="2"/>
      </rPr>
      <t>3</t>
    </r>
  </si>
  <si>
    <r>
      <t xml:space="preserve">   Ireland service revenue</t>
    </r>
    <r>
      <rPr>
        <vertAlign val="superscript"/>
        <sz val="10"/>
        <rFont val="Vodafone Rg"/>
        <family val="2"/>
      </rPr>
      <t>3</t>
    </r>
  </si>
  <si>
    <r>
      <t xml:space="preserve">   Greece service revenue</t>
    </r>
    <r>
      <rPr>
        <vertAlign val="superscript"/>
        <sz val="10"/>
        <rFont val="Vodafone Rg"/>
        <family val="2"/>
      </rPr>
      <t>3</t>
    </r>
  </si>
  <si>
    <r>
      <t xml:space="preserve">   Czech Republic service revenue</t>
    </r>
    <r>
      <rPr>
        <vertAlign val="superscript"/>
        <sz val="10"/>
        <rFont val="Vodafone Rg"/>
        <family val="2"/>
      </rPr>
      <t>3</t>
    </r>
  </si>
  <si>
    <r>
      <t>Other income/(expense)</t>
    </r>
    <r>
      <rPr>
        <vertAlign val="superscript"/>
        <sz val="10"/>
        <rFont val="Vodafone Rg"/>
        <family val="2"/>
      </rPr>
      <t>5</t>
    </r>
  </si>
  <si>
    <r>
      <t>Non-operating (expense)/income</t>
    </r>
    <r>
      <rPr>
        <vertAlign val="superscript"/>
        <sz val="10"/>
        <rFont val="Vodafone Rg"/>
        <family val="2"/>
      </rPr>
      <t>6</t>
    </r>
  </si>
  <si>
    <t>Non-operating (expense)/income for the year ended 31 March 2011 includes £3,019 million profit arising on the sale of the Group’s 3.2% interest in China Mobile Limited.</t>
  </si>
  <si>
    <t>For further information refer to page 32 of the preliminary announcement for the year ended 31 March 2012, page 39 of the half-year financial report for the six months ended 30 September 2011, page 34 of the preliminary announcement for the year ended 31 March 2011 and page 39 of the half-year financial report for the six months ended 30 September 2010.</t>
  </si>
  <si>
    <r>
      <t>Dividends received from associates and investments</t>
    </r>
    <r>
      <rPr>
        <vertAlign val="superscript"/>
        <sz val="10"/>
        <rFont val="Vodafone Rg"/>
        <family val="2"/>
      </rPr>
      <t>2</t>
    </r>
  </si>
  <si>
    <r>
      <t>Acquisitions and disposals</t>
    </r>
    <r>
      <rPr>
        <vertAlign val="superscript"/>
        <sz val="10"/>
        <rFont val="Vodafone Rg"/>
        <family val="2"/>
      </rPr>
      <t>2</t>
    </r>
  </si>
  <si>
    <r>
      <t>Other</t>
    </r>
    <r>
      <rPr>
        <vertAlign val="superscript"/>
        <sz val="10"/>
        <rFont val="Vodafone Rg"/>
        <family val="2"/>
      </rPr>
      <t>2</t>
    </r>
  </si>
  <si>
    <r>
      <t>Tax settlement</t>
    </r>
    <r>
      <rPr>
        <vertAlign val="superscript"/>
        <sz val="10"/>
        <rFont val="Vodafone Rg"/>
        <family val="2"/>
      </rPr>
      <t>2</t>
    </r>
  </si>
  <si>
    <r>
      <t>Germany</t>
    </r>
    <r>
      <rPr>
        <vertAlign val="superscript"/>
        <sz val="10"/>
        <rFont val="Vodafone Rg"/>
        <family val="2"/>
      </rPr>
      <t>3 4</t>
    </r>
  </si>
  <si>
    <r>
      <t>Spain</t>
    </r>
    <r>
      <rPr>
        <b/>
        <vertAlign val="superscript"/>
        <sz val="8"/>
        <rFont val="Vodafone Rg"/>
        <family val="2"/>
      </rPr>
      <t>1</t>
    </r>
  </si>
  <si>
    <r>
      <t>Vodacom</t>
    </r>
    <r>
      <rPr>
        <b/>
        <vertAlign val="superscript"/>
        <sz val="8"/>
        <rFont val="Vodafone Rg"/>
        <family val="2"/>
      </rPr>
      <t>3 4</t>
    </r>
  </si>
  <si>
    <r>
      <t>Turkey</t>
    </r>
    <r>
      <rPr>
        <b/>
        <vertAlign val="superscript"/>
        <sz val="10"/>
        <rFont val="Vodafone Rg"/>
        <family val="2"/>
      </rPr>
      <t>2</t>
    </r>
  </si>
  <si>
    <t>13.65p</t>
  </si>
  <si>
    <t>Income dividend from Verizon Wireless</t>
  </si>
  <si>
    <t>Disposal of the Group's 3.2% interest in China Moble Limited</t>
  </si>
  <si>
    <t>Disposal of the Group's Softbank Mobile Corp. interest</t>
  </si>
  <si>
    <r>
      <t xml:space="preserve">   Other</t>
    </r>
    <r>
      <rPr>
        <vertAlign val="superscript"/>
        <sz val="10"/>
        <rFont val="Vodafone Rg"/>
        <family val="2"/>
      </rPr>
      <t>2</t>
    </r>
  </si>
  <si>
    <r>
      <t>Regional results</t>
    </r>
    <r>
      <rPr>
        <b/>
        <vertAlign val="superscript"/>
        <sz val="14"/>
        <rFont val="Vodafone Rg"/>
        <family val="2"/>
      </rPr>
      <t>1</t>
    </r>
  </si>
  <si>
    <t xml:space="preserve">At the start of the third quarter of the 2012 financial year, the Group revised its intra-group roaming charges. Whilst neutral to Group revenue and profitability, these changes do have an impact on reported revenue by country and regionally from the third quarter onwards. Prior period reported revenue has not been restated. </t>
  </si>
  <si>
    <t>Includes elimination of £4 million (six months ended 30 September 2011: £21 million, 31 March 2011: £12 million and 30 September 2010: £12 million) of intercompany revenue between operating companies within the Other Europe segment and £4 million (six months ended 30 September 2011: £1 million, 31 March 2011: £1 million and 30 September 2010: £2 million) of intercompany revenue between operating companies within the Other Africa, Middle East and Asia Pacific segment.</t>
  </si>
  <si>
    <t>Foreign exchange gains transferred to the income statement</t>
  </si>
  <si>
    <t>Acquisition of non-controlling interest</t>
  </si>
  <si>
    <t>Purchase of interests in associates</t>
  </si>
  <si>
    <t>Disposal of interests in subsidiaries and joint ventures, net of cash disposed</t>
  </si>
  <si>
    <t>Final dividend for the year ended 31 March 2012: 6.47 pence per share (2011: 6.05 pence per share)</t>
  </si>
  <si>
    <t>Operating free cash flow after cash flows in relation to taxation, interest, dividends received from associates and investments, and dividends paid to non-controlling shareholders in subsidiaries but before licence and spectrum payments. For the year ended 31 March 2012 payments in respect of a tax case settlement, tax relating to the disposal of our 24.4% interest in Polkomtel, income dividend received from Verizon Wireless in January 2012 and the return of a court deposit made in respect of the India tax case are also excluded. For the year ended 31 March 2011 other items excluded included tax relating to the disposal of China Mobile Limited, proceeds from the SoftBank disposal and a court deposit made in respect of the India tax case.</t>
  </si>
  <si>
    <t>Verizon Wireless income dividends</t>
  </si>
  <si>
    <t>Distributions (other than tax distributions) by Verizon Wireless as agreed from time to time by the Board of Verizon Wireless.</t>
  </si>
  <si>
    <t>Verizon Wireless tax distributions</t>
  </si>
  <si>
    <t>Specific distributions made by the Cellco Partnership to its partners based in the taxable income of Verizon Wireless.</t>
  </si>
  <si>
    <t xml:space="preserve">  </t>
  </si>
  <si>
    <t xml:space="preserve">Organic growth presents performance on a comparable basis, both in terms of merger and acquisition activity and foreign exchange rates. At the start of the third quarter of the 2012 financial year, the Group revised its intra-group roaming charges. Whilst neutral to Group revenue and profitability, these changes do have an impact on reported service revenue by country and regionally from the third quarter onwards. Whilst prior period reported revenue has not been restated, to ensure comparability in organic growth rates, country and regional revenue in the prior financial year have been recalculated based on the new pricing structure to form the basis for our organic calculations. </t>
  </si>
  <si>
    <r>
      <t xml:space="preserve">   Turkey</t>
    </r>
    <r>
      <rPr>
        <b/>
        <vertAlign val="superscript"/>
        <sz val="10"/>
        <rFont val="Vodafone Rg"/>
        <family val="2"/>
      </rPr>
      <t>7</t>
    </r>
  </si>
  <si>
    <t>Other income and expense for the year ended 31 March 2012 includes a £3,419 million gain on disposal of the Group's 44% interest in SFR and a £296 million gain on disposal of the Group's 24.4% interest in Polkomtel. The year ended 31 March 2011 includes a £56 million representing the net loss on disposal of certain Alltel investments by Verizon Wireless and is included within the line item "Share of result in associates" on the consolidated income statement.</t>
  </si>
  <si>
    <r>
      <t>Spain</t>
    </r>
    <r>
      <rPr>
        <vertAlign val="superscript"/>
        <sz val="10"/>
        <rFont val="Vodafone Rg"/>
        <family val="2"/>
      </rPr>
      <t>3</t>
    </r>
  </si>
  <si>
    <t xml:space="preserve">The quarter ended 31 March 2011 included 300,000 disconnections in Germany, 400,000 disconnections in Spain and 219,000 disconnections in Romania primarily resulting from a review of inactive customers. </t>
  </si>
  <si>
    <r>
      <t>Czech Republic</t>
    </r>
    <r>
      <rPr>
        <vertAlign val="superscript"/>
        <sz val="10"/>
        <rFont val="Vodafone Rg"/>
        <family val="2"/>
      </rPr>
      <t>6</t>
    </r>
  </si>
  <si>
    <t>Other investing activities in relation to purchase of subsidiaries</t>
  </si>
  <si>
    <t>For further information see page 18 of the preliminary announcement for the year ended 31 March 2012, page 19 of the half-year financial report for the six months ended 30 September 2011, page 20 of the preliminary announcement for the year ended 31 March 2011 and page 21 of the half-year financial report for the six months ended 30 September 2010.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</si>
</sst>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 ;\(#,##0\);\–\ "/>
    <numFmt numFmtId="167" formatCode="#,##0.0\ ;\(#,##0.0\);\–\ "/>
    <numFmt numFmtId="168" formatCode="_-* #,###_-;\(#,###\);_-* &quot;-&quot;??_-;_-@_-"/>
    <numFmt numFmtId="169" formatCode="_-* #,##0.0_-;\(#,##0.0\);_-* &quot;-&quot;??_-;_-@_-"/>
    <numFmt numFmtId="170" formatCode="0.0%"/>
    <numFmt numFmtId="171" formatCode="###0.0\ ;\(###0.0\);\–\ "/>
    <numFmt numFmtId="172" formatCode="###0\ ;\(###0\);\–\ "/>
    <numFmt numFmtId="173" formatCode="#,##0.00&quot;p&quot;\ ;\(#,##0.00&quot;p&quot;\);\–\ "/>
    <numFmt numFmtId="174" formatCode="#,##0.0%\ ;\(#,##0.0%\);\–\ "/>
    <numFmt numFmtId="175" formatCode="#,##0\ ;\(#,##0\)"/>
    <numFmt numFmtId="176" formatCode="#,###;\(#,###\)"/>
    <numFmt numFmtId="177" formatCode="#,##0\ ;\(#,##0\);\–\ \ "/>
    <numFmt numFmtId="178" formatCode="###0\ ;\(###0\);\–\ \ "/>
    <numFmt numFmtId="179" formatCode="#,##0.00&quot;p&quot;\ ;\(#,##0.00&quot;p&quot;\);\–\ "/>
  </numFmts>
  <fonts count="75">
    <font>
      <sz val="10"/>
      <name val="Arial"/>
      <family val="2"/>
    </font>
    <font>
      <b/>
      <sz val="18"/>
      <name val="Vodafone Rg"/>
      <family val="2"/>
    </font>
    <font>
      <sz val="16"/>
      <name val="Arial"/>
      <family val="2"/>
    </font>
    <font>
      <b/>
      <sz val="10"/>
      <name val="Vodafone Rg"/>
      <family val="2"/>
    </font>
    <font>
      <u val="single"/>
      <sz val="10"/>
      <color indexed="12"/>
      <name val="Arial"/>
      <family val="2"/>
    </font>
    <font>
      <b/>
      <u val="single"/>
      <sz val="14"/>
      <color indexed="12"/>
      <name val="Vodafone Rg"/>
      <family val="2"/>
    </font>
    <font>
      <b/>
      <sz val="14"/>
      <name val="Vodafone Rg"/>
      <family val="2"/>
    </font>
    <font>
      <b/>
      <sz val="11"/>
      <name val="Vodafone Rg"/>
      <family val="2"/>
    </font>
    <font>
      <sz val="10"/>
      <name val="Vodafone Rg"/>
      <family val="2"/>
    </font>
    <font>
      <b/>
      <sz val="10"/>
      <name val="Arial"/>
      <family val="2"/>
    </font>
    <font>
      <vertAlign val="superscript"/>
      <sz val="10"/>
      <name val="Vodafone Rg"/>
      <family val="2"/>
    </font>
    <font>
      <b/>
      <sz val="12"/>
      <name val="Vodafone Rg"/>
      <family val="2"/>
    </font>
    <font>
      <sz val="10"/>
      <color indexed="10"/>
      <name val="Vodafone Rg"/>
      <family val="2"/>
    </font>
    <font>
      <b/>
      <sz val="12"/>
      <color indexed="8"/>
      <name val="Vodafone Rg"/>
      <family val="2"/>
    </font>
    <font>
      <sz val="10"/>
      <color indexed="8"/>
      <name val="Vodafone Rg"/>
      <family val="2"/>
    </font>
    <font>
      <b/>
      <sz val="10"/>
      <color indexed="8"/>
      <name val="Vodafone Rg"/>
      <family val="2"/>
    </font>
    <font>
      <b/>
      <sz val="9.5"/>
      <color indexed="8"/>
      <name val="Vodafone Rg"/>
      <family val="2"/>
    </font>
    <font>
      <sz val="9.5"/>
      <color indexed="10"/>
      <name val="Vodafone Rg"/>
      <family val="2"/>
    </font>
    <font>
      <sz val="9.5"/>
      <name val="Vodafone Rg"/>
      <family val="2"/>
    </font>
    <font>
      <sz val="8"/>
      <name val="Vodafone Rg"/>
      <family val="2"/>
    </font>
    <font>
      <sz val="9"/>
      <name val="Vodafone Rg"/>
      <family val="2"/>
    </font>
    <font>
      <b/>
      <sz val="9"/>
      <name val="Vodafone Rg"/>
      <family val="2"/>
    </font>
    <font>
      <b/>
      <sz val="10"/>
      <color indexed="10"/>
      <name val="Vodafone Rg"/>
      <family val="2"/>
    </font>
    <font>
      <b/>
      <vertAlign val="superscript"/>
      <sz val="10"/>
      <name val="Vodafone Rg"/>
      <family val="2"/>
    </font>
    <font>
      <vertAlign val="superscript"/>
      <sz val="10"/>
      <color indexed="8"/>
      <name val="Vodafone Rg"/>
      <family val="2"/>
    </font>
    <font>
      <b/>
      <vertAlign val="superscript"/>
      <sz val="8"/>
      <name val="Vodafone Rg"/>
      <family val="2"/>
    </font>
    <font>
      <vertAlign val="superscript"/>
      <sz val="8"/>
      <name val="Vodafone Rg"/>
      <family val="2"/>
    </font>
    <font>
      <sz val="12"/>
      <name val="Vodafone Rg"/>
      <family val="2"/>
    </font>
    <font>
      <u val="single"/>
      <sz val="10"/>
      <name val="Arial"/>
      <family val="2"/>
    </font>
    <font>
      <u val="single"/>
      <sz val="10"/>
      <name val="Vodafone Rg"/>
      <family val="2"/>
    </font>
    <font>
      <b/>
      <i/>
      <sz val="14"/>
      <name val="Vodafone Rg"/>
      <family val="2"/>
    </font>
    <font>
      <sz val="9"/>
      <name val="Arial"/>
      <family val="2"/>
    </font>
    <font>
      <i/>
      <sz val="10"/>
      <name val="Vodafone Rg"/>
      <family val="2"/>
    </font>
    <font>
      <sz val="10"/>
      <name val="Calibri"/>
      <family val="2"/>
    </font>
    <font>
      <vertAlign val="superscript"/>
      <sz val="10"/>
      <name val="Calibri"/>
      <family val="2"/>
    </font>
    <font>
      <b/>
      <sz val="12"/>
      <color indexed="10"/>
      <name val="Vodafone Rg"/>
      <family val="2"/>
    </font>
    <font>
      <b/>
      <sz val="14"/>
      <color indexed="10"/>
      <name val="Vodafone Rg"/>
      <family val="2"/>
    </font>
    <font>
      <sz val="8"/>
      <name val="Arial"/>
      <family val="2"/>
    </font>
    <font>
      <b/>
      <vertAlign val="superscript"/>
      <sz val="14"/>
      <name val="Vodafone Rg"/>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5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bottom style="medium"/>
    </border>
  </borders>
  <cellStyleXfs count="9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28"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4" fillId="0" borderId="0" applyNumberFormat="0" applyFill="0" applyBorder="0" applyAlignment="0" applyProtection="0"/>
    <xf numFmtId="0" fontId="28"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30">
    <xf numFmtId="0" fontId="0" fillId="0" borderId="0" xfId="0" applyAlignment="1">
      <alignment vertical="center"/>
    </xf>
    <xf numFmtId="0" fontId="1" fillId="0" borderId="0" xfId="77" applyFont="1" applyBorder="1">
      <alignment/>
      <protection/>
    </xf>
    <xf numFmtId="0" fontId="0" fillId="0" borderId="0" xfId="77" applyFont="1" applyBorder="1">
      <alignment/>
      <protection/>
    </xf>
    <xf numFmtId="0" fontId="2" fillId="0" borderId="0" xfId="77" applyFont="1" applyBorder="1">
      <alignment/>
      <protection/>
    </xf>
    <xf numFmtId="0" fontId="3" fillId="0" borderId="0" xfId="77" applyFont="1" applyBorder="1">
      <alignment/>
      <protection/>
    </xf>
    <xf numFmtId="0" fontId="5" fillId="0" borderId="0" xfId="58" applyFont="1" applyBorder="1" applyAlignment="1" applyProtection="1">
      <alignment/>
      <protection/>
    </xf>
    <xf numFmtId="0" fontId="6" fillId="0" borderId="0" xfId="77" applyFont="1" applyBorder="1">
      <alignment/>
      <protection/>
    </xf>
    <xf numFmtId="0" fontId="7" fillId="0" borderId="0" xfId="77" applyFont="1" applyBorder="1" applyAlignment="1">
      <alignment horizontal="left"/>
      <protection/>
    </xf>
    <xf numFmtId="0" fontId="0" fillId="0" borderId="0" xfId="77" applyFont="1">
      <alignment/>
      <protection/>
    </xf>
    <xf numFmtId="0" fontId="8" fillId="0" borderId="0" xfId="69" applyFont="1" applyFill="1" applyBorder="1">
      <alignment/>
      <protection/>
    </xf>
    <xf numFmtId="0" fontId="8" fillId="0" borderId="0" xfId="69" applyFont="1" applyFill="1" applyBorder="1" applyAlignment="1">
      <alignment horizontal="center"/>
      <protection/>
    </xf>
    <xf numFmtId="0" fontId="8" fillId="33" borderId="0" xfId="69" applyFont="1" applyFill="1" applyBorder="1" applyAlignment="1">
      <alignment horizontal="center"/>
      <protection/>
    </xf>
    <xf numFmtId="0" fontId="8" fillId="33" borderId="0" xfId="73" applyFont="1" applyFill="1" applyBorder="1" applyAlignment="1">
      <alignment horizontal="right"/>
      <protection/>
    </xf>
    <xf numFmtId="0" fontId="8" fillId="34" borderId="0" xfId="69" applyFont="1" applyFill="1" applyBorder="1" applyAlignment="1">
      <alignment horizontal="right"/>
      <protection/>
    </xf>
    <xf numFmtId="0" fontId="8" fillId="0" borderId="0" xfId="69" applyFont="1" applyFill="1" applyBorder="1" applyAlignment="1">
      <alignment horizontal="right"/>
      <protection/>
    </xf>
    <xf numFmtId="0" fontId="8" fillId="33" borderId="0" xfId="68" applyFont="1" applyFill="1" applyAlignment="1">
      <alignment horizontal="right"/>
      <protection/>
    </xf>
    <xf numFmtId="0" fontId="0" fillId="34" borderId="0" xfId="63" applyFont="1" applyFill="1" applyAlignment="1">
      <alignment horizontal="right"/>
      <protection/>
    </xf>
    <xf numFmtId="0" fontId="3" fillId="0" borderId="0" xfId="69" applyFont="1" applyFill="1" applyBorder="1">
      <alignment/>
      <protection/>
    </xf>
    <xf numFmtId="0" fontId="8" fillId="33" borderId="0" xfId="73" applyFont="1" applyFill="1" applyBorder="1">
      <alignment/>
      <protection/>
    </xf>
    <xf numFmtId="0" fontId="8" fillId="34" borderId="0" xfId="69" applyFont="1" applyFill="1" applyBorder="1">
      <alignment/>
      <protection/>
    </xf>
    <xf numFmtId="0" fontId="3" fillId="0" borderId="0" xfId="69" applyFont="1" applyFill="1" applyBorder="1" applyAlignment="1">
      <alignment/>
      <protection/>
    </xf>
    <xf numFmtId="0" fontId="0" fillId="0" borderId="0" xfId="0" applyAlignment="1">
      <alignment/>
    </xf>
    <xf numFmtId="164" fontId="8" fillId="33" borderId="0" xfId="46" applyNumberFormat="1" applyFont="1" applyFill="1" applyBorder="1" applyAlignment="1">
      <alignment/>
    </xf>
    <xf numFmtId="164" fontId="8" fillId="34" borderId="0" xfId="46" applyNumberFormat="1" applyFont="1" applyFill="1" applyBorder="1" applyAlignment="1">
      <alignment/>
    </xf>
    <xf numFmtId="165" fontId="8" fillId="33" borderId="0" xfId="46" applyNumberFormat="1" applyFont="1" applyFill="1" applyBorder="1" applyAlignment="1">
      <alignment/>
    </xf>
    <xf numFmtId="165" fontId="8" fillId="34" borderId="0" xfId="46" applyNumberFormat="1" applyFont="1" applyFill="1" applyBorder="1" applyAlignment="1">
      <alignment/>
    </xf>
    <xf numFmtId="166" fontId="8" fillId="33" borderId="0" xfId="46" applyNumberFormat="1" applyFont="1" applyFill="1" applyBorder="1" applyAlignment="1">
      <alignment horizontal="right"/>
    </xf>
    <xf numFmtId="166" fontId="8" fillId="34" borderId="0" xfId="46" applyNumberFormat="1" applyFont="1" applyFill="1" applyBorder="1" applyAlignment="1">
      <alignment horizontal="right"/>
    </xf>
    <xf numFmtId="166" fontId="8" fillId="0" borderId="0" xfId="69" applyNumberFormat="1" applyFont="1" applyFill="1" applyBorder="1" applyAlignment="1">
      <alignment horizontal="right"/>
      <protection/>
    </xf>
    <xf numFmtId="167" fontId="8" fillId="33" borderId="0" xfId="46" applyNumberFormat="1" applyFont="1" applyFill="1" applyBorder="1" applyAlignment="1">
      <alignment horizontal="right"/>
    </xf>
    <xf numFmtId="167" fontId="8" fillId="34" borderId="0" xfId="46" applyNumberFormat="1" applyFont="1" applyFill="1" applyBorder="1" applyAlignment="1">
      <alignment horizontal="right"/>
    </xf>
    <xf numFmtId="0" fontId="8" fillId="0" borderId="0" xfId="69" applyFont="1" applyFill="1" applyBorder="1" applyAlignment="1">
      <alignment wrapText="1"/>
      <protection/>
    </xf>
    <xf numFmtId="166" fontId="8" fillId="33" borderId="10" xfId="46" applyNumberFormat="1" applyFont="1" applyFill="1" applyBorder="1" applyAlignment="1">
      <alignment horizontal="right"/>
    </xf>
    <xf numFmtId="166" fontId="8" fillId="34" borderId="10" xfId="46" applyNumberFormat="1" applyFont="1" applyFill="1" applyBorder="1" applyAlignment="1">
      <alignment horizontal="right"/>
    </xf>
    <xf numFmtId="0" fontId="3" fillId="0" borderId="0" xfId="69" applyFont="1" applyFill="1">
      <alignment/>
      <protection/>
    </xf>
    <xf numFmtId="166" fontId="3" fillId="33" borderId="11" xfId="46" applyNumberFormat="1" applyFont="1" applyFill="1" applyBorder="1" applyAlignment="1">
      <alignment horizontal="right"/>
    </xf>
    <xf numFmtId="166" fontId="3" fillId="33" borderId="12" xfId="46" applyNumberFormat="1" applyFont="1" applyFill="1" applyBorder="1" applyAlignment="1">
      <alignment horizontal="right"/>
    </xf>
    <xf numFmtId="166" fontId="3" fillId="34" borderId="12" xfId="46" applyNumberFormat="1" applyFont="1" applyFill="1" applyBorder="1" applyAlignment="1">
      <alignment horizontal="right"/>
    </xf>
    <xf numFmtId="166" fontId="3" fillId="0" borderId="0" xfId="69" applyNumberFormat="1" applyFont="1" applyFill="1" applyBorder="1" applyAlignment="1">
      <alignment horizontal="right"/>
      <protection/>
    </xf>
    <xf numFmtId="167" fontId="3" fillId="33" borderId="0" xfId="46" applyNumberFormat="1" applyFont="1" applyFill="1" applyBorder="1" applyAlignment="1">
      <alignment horizontal="right"/>
    </xf>
    <xf numFmtId="167" fontId="3" fillId="34" borderId="0" xfId="46" applyNumberFormat="1" applyFont="1" applyFill="1" applyBorder="1" applyAlignment="1">
      <alignment horizontal="right"/>
    </xf>
    <xf numFmtId="166" fontId="3" fillId="34" borderId="11" xfId="46" applyNumberFormat="1" applyFont="1" applyFill="1" applyBorder="1" applyAlignment="1">
      <alignment horizontal="right"/>
    </xf>
    <xf numFmtId="166" fontId="3" fillId="33" borderId="13" xfId="46" applyNumberFormat="1" applyFont="1" applyFill="1" applyBorder="1" applyAlignment="1">
      <alignment horizontal="right"/>
    </xf>
    <xf numFmtId="166" fontId="3" fillId="34" borderId="13" xfId="46" applyNumberFormat="1" applyFont="1" applyFill="1" applyBorder="1" applyAlignment="1">
      <alignment horizontal="right"/>
    </xf>
    <xf numFmtId="167" fontId="8" fillId="33" borderId="0" xfId="73" applyNumberFormat="1" applyFont="1" applyFill="1" applyBorder="1" applyAlignment="1">
      <alignment horizontal="right"/>
      <protection/>
    </xf>
    <xf numFmtId="167" fontId="8" fillId="34" borderId="0" xfId="69" applyNumberFormat="1" applyFont="1" applyFill="1" applyBorder="1" applyAlignment="1">
      <alignment horizontal="right"/>
      <protection/>
    </xf>
    <xf numFmtId="0" fontId="8" fillId="0" borderId="0" xfId="72" applyFont="1" applyFill="1" applyBorder="1">
      <alignment/>
      <protection/>
    </xf>
    <xf numFmtId="166" fontId="3" fillId="33" borderId="0" xfId="46" applyNumberFormat="1" applyFont="1" applyFill="1" applyBorder="1" applyAlignment="1">
      <alignment horizontal="right"/>
    </xf>
    <xf numFmtId="166" fontId="3" fillId="34" borderId="0" xfId="46" applyNumberFormat="1" applyFont="1" applyFill="1" applyBorder="1" applyAlignment="1">
      <alignment horizontal="right"/>
    </xf>
    <xf numFmtId="0" fontId="9" fillId="0" borderId="0" xfId="0" applyFont="1" applyAlignment="1">
      <alignment/>
    </xf>
    <xf numFmtId="166" fontId="3" fillId="33" borderId="14" xfId="46" applyNumberFormat="1" applyFont="1" applyFill="1" applyBorder="1" applyAlignment="1">
      <alignment horizontal="right"/>
    </xf>
    <xf numFmtId="167" fontId="3" fillId="33" borderId="0" xfId="73" applyNumberFormat="1" applyFont="1" applyFill="1" applyBorder="1" applyAlignment="1">
      <alignment horizontal="right"/>
      <protection/>
    </xf>
    <xf numFmtId="167" fontId="3" fillId="34" borderId="0" xfId="69" applyNumberFormat="1" applyFont="1" applyFill="1" applyBorder="1" applyAlignment="1">
      <alignment horizontal="right"/>
      <protection/>
    </xf>
    <xf numFmtId="166" fontId="8" fillId="0" borderId="0" xfId="46" applyNumberFormat="1" applyFont="1" applyFill="1" applyBorder="1" applyAlignment="1">
      <alignment horizontal="right"/>
    </xf>
    <xf numFmtId="166" fontId="8" fillId="33" borderId="0" xfId="69" applyNumberFormat="1" applyFont="1" applyFill="1" applyBorder="1" applyAlignment="1">
      <alignment horizontal="right"/>
      <protection/>
    </xf>
    <xf numFmtId="167" fontId="8" fillId="33" borderId="0" xfId="69" applyNumberFormat="1" applyFont="1" applyFill="1" applyBorder="1" applyAlignment="1">
      <alignment horizontal="right"/>
      <protection/>
    </xf>
    <xf numFmtId="168" fontId="8" fillId="0" borderId="0" xfId="46" applyNumberFormat="1" applyFont="1" applyFill="1" applyBorder="1" applyAlignment="1">
      <alignment/>
    </xf>
    <xf numFmtId="169" fontId="8" fillId="0" borderId="0" xfId="69" applyNumberFormat="1" applyFont="1" applyFill="1" applyBorder="1">
      <alignment/>
      <protection/>
    </xf>
    <xf numFmtId="0" fontId="8" fillId="0" borderId="0" xfId="69" applyFont="1" applyFill="1" applyBorder="1" applyAlignment="1">
      <alignment/>
      <protection/>
    </xf>
    <xf numFmtId="168" fontId="8" fillId="33" borderId="0" xfId="46" applyNumberFormat="1" applyFont="1" applyFill="1" applyBorder="1" applyAlignment="1">
      <alignment/>
    </xf>
    <xf numFmtId="49" fontId="8" fillId="0" borderId="0" xfId="69" applyNumberFormat="1" applyFont="1" applyFill="1" applyBorder="1" applyAlignment="1">
      <alignment horizontal="left" vertical="top"/>
      <protection/>
    </xf>
    <xf numFmtId="0" fontId="0" fillId="0" borderId="0" xfId="0" applyAlignment="1">
      <alignment vertical="top" wrapText="1"/>
    </xf>
    <xf numFmtId="0" fontId="8" fillId="0" borderId="0" xfId="69" applyFont="1" applyFill="1" applyAlignment="1" quotePrefix="1">
      <alignment horizontal="left"/>
      <protection/>
    </xf>
    <xf numFmtId="0" fontId="0" fillId="0" borderId="0" xfId="0" applyAlignment="1">
      <alignment vertical="top"/>
    </xf>
    <xf numFmtId="0" fontId="8" fillId="0" borderId="0" xfId="69" applyFont="1" applyFill="1">
      <alignment/>
      <protection/>
    </xf>
    <xf numFmtId="0" fontId="8" fillId="33" borderId="0" xfId="69" applyFont="1" applyFill="1">
      <alignment/>
      <protection/>
    </xf>
    <xf numFmtId="0" fontId="3" fillId="33" borderId="0" xfId="69" applyFont="1" applyFill="1" applyBorder="1" applyAlignment="1">
      <alignment/>
      <protection/>
    </xf>
    <xf numFmtId="0" fontId="8" fillId="33" borderId="0" xfId="69" applyFont="1" applyFill="1" applyBorder="1">
      <alignment/>
      <protection/>
    </xf>
    <xf numFmtId="168" fontId="8" fillId="33" borderId="0" xfId="69" applyNumberFormat="1" applyFont="1" applyFill="1" applyBorder="1" applyAlignment="1">
      <alignment horizontal="center"/>
      <protection/>
    </xf>
    <xf numFmtId="168" fontId="8" fillId="0" borderId="0" xfId="69" applyNumberFormat="1" applyFont="1" applyFill="1" applyBorder="1" applyAlignment="1">
      <alignment horizontal="center"/>
      <protection/>
    </xf>
    <xf numFmtId="168" fontId="8" fillId="0" borderId="0" xfId="69" applyNumberFormat="1" applyFont="1" applyFill="1" applyBorder="1">
      <alignment/>
      <protection/>
    </xf>
    <xf numFmtId="0" fontId="3" fillId="0" borderId="10" xfId="69" applyFont="1" applyFill="1" applyBorder="1" applyAlignment="1">
      <alignment/>
      <protection/>
    </xf>
    <xf numFmtId="0" fontId="8" fillId="33" borderId="0" xfId="70" applyFont="1" applyFill="1" applyBorder="1">
      <alignment/>
      <protection/>
    </xf>
    <xf numFmtId="168" fontId="8" fillId="33" borderId="0" xfId="70" applyNumberFormat="1" applyFont="1" applyFill="1" applyBorder="1" applyAlignment="1">
      <alignment horizontal="right"/>
      <protection/>
    </xf>
    <xf numFmtId="168" fontId="8" fillId="33" borderId="0" xfId="69" applyNumberFormat="1" applyFont="1" applyFill="1" applyBorder="1" applyAlignment="1">
      <alignment horizontal="right"/>
      <protection/>
    </xf>
    <xf numFmtId="168" fontId="8" fillId="34" borderId="0" xfId="69" applyNumberFormat="1" applyFont="1" applyFill="1" applyBorder="1" applyAlignment="1">
      <alignment horizontal="right"/>
      <protection/>
    </xf>
    <xf numFmtId="0" fontId="10" fillId="33" borderId="0" xfId="64" applyFont="1" applyFill="1" applyBorder="1" applyAlignment="1">
      <alignment horizontal="left"/>
      <protection/>
    </xf>
    <xf numFmtId="170" fontId="8" fillId="0" borderId="0" xfId="88" applyNumberFormat="1" applyFont="1" applyFill="1" applyBorder="1" applyAlignment="1">
      <alignment horizontal="right"/>
    </xf>
    <xf numFmtId="170" fontId="8" fillId="33" borderId="0" xfId="88" applyNumberFormat="1" applyFont="1" applyFill="1" applyBorder="1" applyAlignment="1">
      <alignment horizontal="right"/>
    </xf>
    <xf numFmtId="170" fontId="8" fillId="34" borderId="0" xfId="87" applyNumberFormat="1" applyFont="1" applyFill="1" applyBorder="1" applyAlignment="1">
      <alignment horizontal="right"/>
    </xf>
    <xf numFmtId="0" fontId="8" fillId="0" borderId="0" xfId="64" applyFont="1" applyAlignment="1">
      <alignment horizontal="right"/>
      <protection/>
    </xf>
    <xf numFmtId="0" fontId="0" fillId="0" borderId="0" xfId="63" applyFont="1" applyAlignment="1">
      <alignment horizontal="right"/>
      <protection/>
    </xf>
    <xf numFmtId="0" fontId="8" fillId="33" borderId="0" xfId="64" applyFont="1" applyFill="1" applyAlignment="1">
      <alignment horizontal="right"/>
      <protection/>
    </xf>
    <xf numFmtId="168" fontId="8" fillId="0" borderId="0" xfId="69" applyNumberFormat="1" applyFont="1" applyFill="1" applyBorder="1" applyAlignment="1">
      <alignment horizontal="right"/>
      <protection/>
    </xf>
    <xf numFmtId="0" fontId="0" fillId="0" borderId="0" xfId="0" applyAlignment="1">
      <alignment wrapText="1"/>
    </xf>
    <xf numFmtId="168" fontId="8" fillId="33" borderId="0" xfId="70" applyNumberFormat="1" applyFont="1" applyFill="1" applyBorder="1" applyAlignment="1">
      <alignment/>
      <protection/>
    </xf>
    <xf numFmtId="168" fontId="8" fillId="33" borderId="0" xfId="70" applyNumberFormat="1" applyFont="1" applyFill="1" applyBorder="1">
      <alignment/>
      <protection/>
    </xf>
    <xf numFmtId="168" fontId="8" fillId="33" borderId="0" xfId="69" applyNumberFormat="1" applyFont="1" applyFill="1" applyBorder="1">
      <alignment/>
      <protection/>
    </xf>
    <xf numFmtId="168" fontId="8" fillId="34" borderId="0" xfId="69" applyNumberFormat="1" applyFont="1" applyFill="1" applyBorder="1">
      <alignment/>
      <protection/>
    </xf>
    <xf numFmtId="170" fontId="8" fillId="0" borderId="0" xfId="88" applyNumberFormat="1" applyFont="1" applyFill="1" applyBorder="1" applyAlignment="1">
      <alignment/>
    </xf>
    <xf numFmtId="170" fontId="8" fillId="33" borderId="0" xfId="88" applyNumberFormat="1" applyFont="1" applyFill="1" applyBorder="1" applyAlignment="1">
      <alignment/>
    </xf>
    <xf numFmtId="0" fontId="8" fillId="33" borderId="0" xfId="69" applyFont="1" applyFill="1" applyBorder="1" applyAlignment="1">
      <alignment horizontal="left" vertical="top"/>
      <protection/>
    </xf>
    <xf numFmtId="0" fontId="8" fillId="33" borderId="0" xfId="69" applyFont="1" applyFill="1" applyBorder="1" applyAlignment="1">
      <alignment horizontal="right"/>
      <protection/>
    </xf>
    <xf numFmtId="166" fontId="8" fillId="33" borderId="0" xfId="47" applyNumberFormat="1" applyFont="1" applyFill="1" applyBorder="1" applyAlignment="1">
      <alignment horizontal="right"/>
    </xf>
    <xf numFmtId="171" fontId="8" fillId="0" borderId="0" xfId="88" applyNumberFormat="1" applyFont="1" applyFill="1" applyBorder="1" applyAlignment="1">
      <alignment horizontal="right"/>
    </xf>
    <xf numFmtId="171" fontId="8" fillId="33" borderId="0" xfId="88" applyNumberFormat="1" applyFont="1" applyFill="1" applyBorder="1" applyAlignment="1">
      <alignment horizontal="right"/>
    </xf>
    <xf numFmtId="171" fontId="8" fillId="33" borderId="0" xfId="70" applyNumberFormat="1" applyFont="1" applyFill="1" applyBorder="1" applyAlignment="1">
      <alignment horizontal="right"/>
      <protection/>
    </xf>
    <xf numFmtId="171" fontId="8" fillId="34" borderId="0" xfId="69" applyNumberFormat="1" applyFont="1" applyFill="1" applyBorder="1" applyAlignment="1">
      <alignment horizontal="right"/>
      <protection/>
    </xf>
    <xf numFmtId="166" fontId="8" fillId="33" borderId="10" xfId="47" applyNumberFormat="1" applyFont="1" applyFill="1" applyBorder="1" applyAlignment="1">
      <alignment horizontal="right"/>
    </xf>
    <xf numFmtId="0" fontId="3" fillId="33" borderId="0" xfId="69" applyFont="1" applyFill="1">
      <alignment/>
      <protection/>
    </xf>
    <xf numFmtId="0" fontId="3" fillId="33" borderId="0" xfId="69" applyFont="1" applyFill="1" applyBorder="1">
      <alignment/>
      <protection/>
    </xf>
    <xf numFmtId="0" fontId="3" fillId="33" borderId="0" xfId="69" applyFont="1" applyFill="1" applyBorder="1" applyAlignment="1">
      <alignment horizontal="left" vertical="top"/>
      <protection/>
    </xf>
    <xf numFmtId="164" fontId="3" fillId="33" borderId="0" xfId="46" applyNumberFormat="1" applyFont="1" applyFill="1" applyBorder="1" applyAlignment="1">
      <alignment horizontal="right"/>
    </xf>
    <xf numFmtId="166" fontId="3" fillId="33" borderId="0" xfId="47" applyNumberFormat="1" applyFont="1" applyFill="1" applyBorder="1" applyAlignment="1">
      <alignment horizontal="right"/>
    </xf>
    <xf numFmtId="168" fontId="3" fillId="0" borderId="0" xfId="69" applyNumberFormat="1" applyFont="1" applyFill="1" applyBorder="1" applyAlignment="1">
      <alignment horizontal="right"/>
      <protection/>
    </xf>
    <xf numFmtId="171" fontId="3" fillId="0" borderId="0" xfId="88" applyNumberFormat="1" applyFont="1" applyFill="1" applyBorder="1" applyAlignment="1">
      <alignment horizontal="right"/>
    </xf>
    <xf numFmtId="171" fontId="3" fillId="33" borderId="0" xfId="88" applyNumberFormat="1" applyFont="1" applyFill="1" applyBorder="1" applyAlignment="1">
      <alignment horizontal="right"/>
    </xf>
    <xf numFmtId="171" fontId="3" fillId="34" borderId="0" xfId="87" applyNumberFormat="1" applyFont="1" applyFill="1" applyBorder="1" applyAlignment="1">
      <alignment horizontal="right"/>
    </xf>
    <xf numFmtId="166" fontId="8" fillId="0" borderId="10" xfId="46" applyNumberFormat="1" applyFont="1" applyFill="1" applyBorder="1" applyAlignment="1">
      <alignment horizontal="right"/>
    </xf>
    <xf numFmtId="0" fontId="8" fillId="33" borderId="0" xfId="69" applyFont="1" applyFill="1" applyBorder="1" applyAlignment="1">
      <alignment horizontal="left" vertical="top" indent="1"/>
      <protection/>
    </xf>
    <xf numFmtId="166" fontId="8" fillId="0" borderId="0" xfId="47" applyNumberFormat="1" applyFont="1" applyFill="1" applyBorder="1" applyAlignment="1">
      <alignment horizontal="right"/>
    </xf>
    <xf numFmtId="166" fontId="8" fillId="0" borderId="10" xfId="47" applyNumberFormat="1" applyFont="1" applyFill="1" applyBorder="1" applyAlignment="1">
      <alignment horizontal="right"/>
    </xf>
    <xf numFmtId="171" fontId="3" fillId="33" borderId="0" xfId="70" applyNumberFormat="1" applyFont="1" applyFill="1" applyBorder="1" applyAlignment="1">
      <alignment horizontal="right"/>
      <protection/>
    </xf>
    <xf numFmtId="171" fontId="3" fillId="34" borderId="0" xfId="69" applyNumberFormat="1" applyFont="1" applyFill="1" applyBorder="1" applyAlignment="1">
      <alignment horizontal="right"/>
      <protection/>
    </xf>
    <xf numFmtId="166" fontId="3" fillId="33" borderId="12" xfId="47" applyNumberFormat="1" applyFont="1" applyFill="1" applyBorder="1" applyAlignment="1">
      <alignment horizontal="right"/>
    </xf>
    <xf numFmtId="0" fontId="3" fillId="33" borderId="0" xfId="69" applyFont="1" applyFill="1" applyBorder="1" applyAlignment="1">
      <alignment horizontal="right"/>
      <protection/>
    </xf>
    <xf numFmtId="170" fontId="8" fillId="33" borderId="0" xfId="87" applyNumberFormat="1" applyFont="1" applyFill="1" applyBorder="1" applyAlignment="1">
      <alignment horizontal="right"/>
    </xf>
    <xf numFmtId="171" fontId="3" fillId="0" borderId="0" xfId="70" applyNumberFormat="1" applyFont="1" applyFill="1" applyAlignment="1">
      <alignment horizontal="right"/>
      <protection/>
    </xf>
    <xf numFmtId="171" fontId="3" fillId="33" borderId="0" xfId="70" applyNumberFormat="1" applyFont="1" applyFill="1" applyAlignment="1">
      <alignment horizontal="right"/>
      <protection/>
    </xf>
    <xf numFmtId="168" fontId="8" fillId="33" borderId="0" xfId="47" applyNumberFormat="1" applyFont="1" applyFill="1" applyBorder="1" applyAlignment="1">
      <alignment horizontal="right"/>
    </xf>
    <xf numFmtId="168" fontId="8" fillId="33" borderId="0" xfId="46" applyNumberFormat="1" applyFont="1" applyFill="1" applyBorder="1" applyAlignment="1">
      <alignment horizontal="right"/>
    </xf>
    <xf numFmtId="168" fontId="8" fillId="34" borderId="0" xfId="46" applyNumberFormat="1" applyFont="1" applyFill="1" applyBorder="1" applyAlignment="1">
      <alignment horizontal="right"/>
    </xf>
    <xf numFmtId="170" fontId="3" fillId="33" borderId="0" xfId="88" applyNumberFormat="1" applyFont="1" applyFill="1" applyBorder="1" applyAlignment="1">
      <alignment horizontal="right"/>
    </xf>
    <xf numFmtId="170" fontId="3" fillId="33" borderId="0" xfId="87" applyNumberFormat="1" applyFont="1" applyFill="1" applyBorder="1" applyAlignment="1">
      <alignment horizontal="right"/>
    </xf>
    <xf numFmtId="168" fontId="3" fillId="33" borderId="0" xfId="87" applyNumberFormat="1" applyFont="1" applyFill="1" applyBorder="1" applyAlignment="1">
      <alignment horizontal="right"/>
    </xf>
    <xf numFmtId="170" fontId="3" fillId="34" borderId="0" xfId="87" applyNumberFormat="1" applyFont="1" applyFill="1" applyBorder="1" applyAlignment="1">
      <alignment horizontal="right"/>
    </xf>
    <xf numFmtId="0" fontId="8" fillId="0" borderId="0" xfId="69" applyFont="1" applyFill="1" applyBorder="1" applyAlignment="1">
      <alignment horizontal="left" vertical="top"/>
      <protection/>
    </xf>
    <xf numFmtId="166" fontId="3" fillId="0" borderId="0" xfId="47" applyNumberFormat="1" applyFont="1" applyFill="1" applyBorder="1" applyAlignment="1">
      <alignment horizontal="right"/>
    </xf>
    <xf numFmtId="166" fontId="3" fillId="33" borderId="14" xfId="47" applyNumberFormat="1" applyFont="1" applyFill="1" applyBorder="1" applyAlignment="1">
      <alignment horizontal="right"/>
    </xf>
    <xf numFmtId="166" fontId="3" fillId="0" borderId="0" xfId="46" applyNumberFormat="1" applyFont="1" applyFill="1" applyBorder="1" applyAlignment="1">
      <alignment horizontal="right"/>
    </xf>
    <xf numFmtId="166" fontId="3" fillId="34" borderId="14" xfId="46" applyNumberFormat="1" applyFont="1" applyFill="1" applyBorder="1" applyAlignment="1">
      <alignment horizontal="right"/>
    </xf>
    <xf numFmtId="171" fontId="3" fillId="33" borderId="0" xfId="45" applyNumberFormat="1" applyFont="1" applyFill="1" applyBorder="1" applyAlignment="1">
      <alignment horizontal="right"/>
    </xf>
    <xf numFmtId="171" fontId="3" fillId="33" borderId="0" xfId="44" applyNumberFormat="1" applyFont="1" applyFill="1" applyBorder="1" applyAlignment="1">
      <alignment horizontal="right"/>
    </xf>
    <xf numFmtId="171" fontId="3" fillId="34" borderId="0" xfId="42" applyNumberFormat="1" applyFont="1" applyFill="1" applyBorder="1" applyAlignment="1">
      <alignment horizontal="right"/>
    </xf>
    <xf numFmtId="171" fontId="8" fillId="33" borderId="0" xfId="45" applyNumberFormat="1" applyFont="1" applyFill="1" applyBorder="1" applyAlignment="1">
      <alignment horizontal="right"/>
    </xf>
    <xf numFmtId="171" fontId="8" fillId="33" borderId="0" xfId="44" applyNumberFormat="1" applyFont="1" applyFill="1" applyBorder="1" applyAlignment="1">
      <alignment horizontal="right"/>
    </xf>
    <xf numFmtId="171" fontId="8" fillId="34" borderId="0" xfId="42" applyNumberFormat="1" applyFont="1" applyFill="1" applyBorder="1" applyAlignment="1">
      <alignment horizontal="right"/>
    </xf>
    <xf numFmtId="166" fontId="3" fillId="0" borderId="14" xfId="46" applyNumberFormat="1" applyFont="1" applyFill="1" applyBorder="1" applyAlignment="1">
      <alignment horizontal="right"/>
    </xf>
    <xf numFmtId="0" fontId="3" fillId="0" borderId="0" xfId="69" applyFont="1" applyFill="1" applyBorder="1" applyAlignment="1">
      <alignment horizontal="right"/>
      <protection/>
    </xf>
    <xf numFmtId="0" fontId="8" fillId="0" borderId="0" xfId="69" applyFont="1" applyFill="1" applyBorder="1" applyAlignment="1">
      <alignment horizontal="left" vertical="top" indent="1"/>
      <protection/>
    </xf>
    <xf numFmtId="166" fontId="3" fillId="0" borderId="12" xfId="47" applyNumberFormat="1" applyFont="1" applyFill="1" applyBorder="1" applyAlignment="1">
      <alignment horizontal="right"/>
    </xf>
    <xf numFmtId="166" fontId="3" fillId="0" borderId="12" xfId="46" applyNumberFormat="1" applyFont="1" applyFill="1" applyBorder="1" applyAlignment="1">
      <alignment horizontal="right"/>
    </xf>
    <xf numFmtId="168" fontId="8" fillId="0" borderId="0" xfId="47" applyNumberFormat="1" applyFont="1" applyFill="1" applyBorder="1" applyAlignment="1">
      <alignment horizontal="right"/>
    </xf>
    <xf numFmtId="168" fontId="8" fillId="0" borderId="0" xfId="46" applyNumberFormat="1" applyFont="1" applyFill="1" applyBorder="1" applyAlignment="1">
      <alignment horizontal="right"/>
    </xf>
    <xf numFmtId="170" fontId="3" fillId="0" borderId="0" xfId="88" applyNumberFormat="1" applyFont="1" applyFill="1" applyBorder="1" applyAlignment="1">
      <alignment horizontal="right"/>
    </xf>
    <xf numFmtId="170" fontId="3" fillId="0" borderId="0" xfId="87" applyNumberFormat="1" applyFont="1" applyFill="1" applyBorder="1" applyAlignment="1">
      <alignment horizontal="right"/>
    </xf>
    <xf numFmtId="171" fontId="8" fillId="34" borderId="0" xfId="87" applyNumberFormat="1" applyFont="1" applyFill="1" applyBorder="1" applyAlignment="1">
      <alignment horizontal="right"/>
    </xf>
    <xf numFmtId="166" fontId="8" fillId="33" borderId="0" xfId="87" applyNumberFormat="1" applyFont="1" applyFill="1" applyBorder="1" applyAlignment="1">
      <alignment horizontal="right"/>
    </xf>
    <xf numFmtId="166" fontId="8" fillId="34" borderId="0" xfId="87" applyNumberFormat="1" applyFont="1" applyFill="1" applyBorder="1" applyAlignment="1">
      <alignment horizontal="right"/>
    </xf>
    <xf numFmtId="0" fontId="8" fillId="33" borderId="0" xfId="70" applyFont="1" applyFill="1">
      <alignment/>
      <protection/>
    </xf>
    <xf numFmtId="0" fontId="8" fillId="33" borderId="0" xfId="70" applyFont="1" applyFill="1" applyBorder="1" applyAlignment="1">
      <alignment horizontal="left" vertical="top"/>
      <protection/>
    </xf>
    <xf numFmtId="166" fontId="8" fillId="34" borderId="10" xfId="87" applyNumberFormat="1" applyFont="1" applyFill="1" applyBorder="1" applyAlignment="1">
      <alignment horizontal="right"/>
    </xf>
    <xf numFmtId="0" fontId="3" fillId="33" borderId="0" xfId="70" applyFont="1" applyFill="1" applyBorder="1">
      <alignment/>
      <protection/>
    </xf>
    <xf numFmtId="0" fontId="3" fillId="33" borderId="0" xfId="70" applyFont="1" applyFill="1" applyBorder="1" applyAlignment="1">
      <alignment horizontal="left" vertical="top"/>
      <protection/>
    </xf>
    <xf numFmtId="0" fontId="8" fillId="33" borderId="0" xfId="70" applyFont="1" applyFill="1" applyBorder="1" applyAlignment="1">
      <alignment horizontal="left" vertical="top" indent="1"/>
      <protection/>
    </xf>
    <xf numFmtId="166" fontId="8" fillId="33" borderId="0" xfId="88" applyNumberFormat="1" applyFont="1" applyFill="1" applyBorder="1" applyAlignment="1">
      <alignment horizontal="right"/>
    </xf>
    <xf numFmtId="168" fontId="3" fillId="0" borderId="0" xfId="46" applyNumberFormat="1" applyFont="1" applyFill="1" applyBorder="1" applyAlignment="1">
      <alignment horizontal="right"/>
    </xf>
    <xf numFmtId="166" fontId="8" fillId="0" borderId="0" xfId="88" applyNumberFormat="1" applyFont="1" applyFill="1" applyBorder="1" applyAlignment="1">
      <alignment horizontal="right"/>
    </xf>
    <xf numFmtId="0" fontId="8" fillId="33" borderId="0" xfId="70" applyFont="1" applyFill="1" applyBorder="1" applyAlignment="1">
      <alignment horizontal="right"/>
      <protection/>
    </xf>
    <xf numFmtId="171" fontId="3" fillId="0" borderId="0" xfId="47" applyNumberFormat="1" applyFont="1" applyFill="1" applyBorder="1" applyAlignment="1">
      <alignment horizontal="right"/>
    </xf>
    <xf numFmtId="171" fontId="8" fillId="0" borderId="0" xfId="47" applyNumberFormat="1" applyFont="1" applyFill="1" applyBorder="1" applyAlignment="1">
      <alignment horizontal="right"/>
    </xf>
    <xf numFmtId="172" fontId="8" fillId="0" borderId="0" xfId="47" applyNumberFormat="1" applyFont="1" applyFill="1" applyBorder="1" applyAlignment="1">
      <alignment horizontal="right"/>
    </xf>
    <xf numFmtId="172" fontId="8" fillId="33" borderId="0" xfId="47" applyNumberFormat="1" applyFont="1" applyFill="1" applyBorder="1" applyAlignment="1">
      <alignment horizontal="right"/>
    </xf>
    <xf numFmtId="172" fontId="8" fillId="0" borderId="0" xfId="46" applyNumberFormat="1" applyFont="1" applyFill="1" applyBorder="1" applyAlignment="1">
      <alignment horizontal="right"/>
    </xf>
    <xf numFmtId="172" fontId="8" fillId="34" borderId="0" xfId="46" applyNumberFormat="1" applyFont="1" applyFill="1" applyBorder="1" applyAlignment="1">
      <alignment horizontal="right"/>
    </xf>
    <xf numFmtId="171" fontId="8" fillId="0" borderId="0" xfId="87" applyNumberFormat="1" applyFont="1" applyFill="1" applyBorder="1" applyAlignment="1">
      <alignment horizontal="right"/>
    </xf>
    <xf numFmtId="171" fontId="8" fillId="33" borderId="0" xfId="87" applyNumberFormat="1" applyFont="1" applyFill="1" applyBorder="1" applyAlignment="1">
      <alignment horizontal="right"/>
    </xf>
    <xf numFmtId="171" fontId="3" fillId="0" borderId="0" xfId="87" applyNumberFormat="1" applyFont="1" applyFill="1" applyBorder="1" applyAlignment="1">
      <alignment horizontal="right"/>
    </xf>
    <xf numFmtId="171" fontId="3" fillId="33" borderId="0" xfId="87" applyNumberFormat="1" applyFont="1" applyFill="1" applyBorder="1" applyAlignment="1">
      <alignment horizontal="right"/>
    </xf>
    <xf numFmtId="166" fontId="8" fillId="33" borderId="0" xfId="87" applyNumberFormat="1" applyFont="1" applyFill="1" applyBorder="1" applyAlignment="1">
      <alignment/>
    </xf>
    <xf numFmtId="166" fontId="8" fillId="0" borderId="0" xfId="87" applyNumberFormat="1" applyFont="1" applyFill="1" applyBorder="1" applyAlignment="1">
      <alignment/>
    </xf>
    <xf numFmtId="170" fontId="8" fillId="0" borderId="0" xfId="87" applyNumberFormat="1" applyFont="1" applyFill="1" applyBorder="1" applyAlignment="1">
      <alignment/>
    </xf>
    <xf numFmtId="170" fontId="8" fillId="33" borderId="0" xfId="87" applyNumberFormat="1" applyFont="1" applyFill="1" applyBorder="1" applyAlignment="1">
      <alignment/>
    </xf>
    <xf numFmtId="49" fontId="8" fillId="33" borderId="0" xfId="69" applyNumberFormat="1" applyFont="1" applyFill="1" applyBorder="1" applyAlignment="1">
      <alignment horizontal="left" vertical="top"/>
      <protection/>
    </xf>
    <xf numFmtId="0" fontId="8" fillId="0" borderId="0" xfId="69" applyFont="1" applyAlignment="1">
      <alignment horizontal="left" vertical="top" wrapText="1"/>
      <protection/>
    </xf>
    <xf numFmtId="0" fontId="8" fillId="33" borderId="0" xfId="69" applyFont="1" applyFill="1" applyBorder="1" applyAlignment="1">
      <alignment vertical="top"/>
      <protection/>
    </xf>
    <xf numFmtId="0" fontId="8" fillId="0" borderId="0" xfId="69" applyFont="1" applyFill="1" applyAlignment="1">
      <alignment vertical="top"/>
      <protection/>
    </xf>
    <xf numFmtId="168" fontId="8" fillId="0" borderId="0" xfId="69" applyNumberFormat="1" applyFont="1" applyFill="1" applyAlignment="1">
      <alignment vertical="top"/>
      <protection/>
    </xf>
    <xf numFmtId="168" fontId="8" fillId="0" borderId="0" xfId="69" applyNumberFormat="1" applyFont="1" applyFill="1" applyBorder="1" applyAlignment="1">
      <alignment vertical="top"/>
      <protection/>
    </xf>
    <xf numFmtId="170" fontId="8" fillId="0" borderId="0" xfId="87" applyNumberFormat="1" applyFont="1" applyFill="1" applyAlignment="1">
      <alignment vertical="top"/>
    </xf>
    <xf numFmtId="170" fontId="8" fillId="33" borderId="0" xfId="87" applyNumberFormat="1" applyFont="1" applyFill="1" applyAlignment="1">
      <alignment vertical="top"/>
    </xf>
    <xf numFmtId="0" fontId="3" fillId="0" borderId="0" xfId="69" applyFont="1" applyFill="1" applyAlignment="1">
      <alignment vertical="top"/>
      <protection/>
    </xf>
    <xf numFmtId="168" fontId="8" fillId="0" borderId="0" xfId="69" applyNumberFormat="1" applyFont="1" applyFill="1">
      <alignment/>
      <protection/>
    </xf>
    <xf numFmtId="170" fontId="8" fillId="0" borderId="0" xfId="87" applyNumberFormat="1" applyFont="1" applyFill="1" applyAlignment="1">
      <alignment/>
    </xf>
    <xf numFmtId="170" fontId="8" fillId="33" borderId="0" xfId="87" applyNumberFormat="1" applyFont="1" applyFill="1" applyAlignment="1">
      <alignment/>
    </xf>
    <xf numFmtId="0" fontId="8" fillId="33" borderId="0" xfId="71" applyFont="1" applyFill="1" applyBorder="1" applyAlignment="1">
      <alignment horizontal="right"/>
      <protection/>
    </xf>
    <xf numFmtId="0" fontId="11" fillId="33" borderId="0" xfId="69" applyFont="1" applyFill="1" applyBorder="1" applyAlignment="1">
      <alignment/>
      <protection/>
    </xf>
    <xf numFmtId="0" fontId="0" fillId="33" borderId="0" xfId="67" applyFont="1" applyFill="1" applyAlignment="1">
      <alignment horizontal="right"/>
      <protection/>
    </xf>
    <xf numFmtId="168" fontId="8" fillId="33" borderId="0" xfId="71" applyNumberFormat="1" applyFont="1" applyFill="1" applyBorder="1">
      <alignment/>
      <protection/>
    </xf>
    <xf numFmtId="0" fontId="8" fillId="33" borderId="0" xfId="69" applyFont="1" applyFill="1" applyBorder="1" applyAlignment="1">
      <alignment/>
      <protection/>
    </xf>
    <xf numFmtId="166" fontId="8" fillId="33" borderId="11" xfId="71" applyNumberFormat="1" applyFont="1" applyFill="1" applyBorder="1">
      <alignment/>
      <protection/>
    </xf>
    <xf numFmtId="166" fontId="8" fillId="33" borderId="11" xfId="69" applyNumberFormat="1" applyFont="1" applyFill="1" applyBorder="1">
      <alignment/>
      <protection/>
    </xf>
    <xf numFmtId="166" fontId="8" fillId="33" borderId="0" xfId="69" applyNumberFormat="1" applyFont="1" applyFill="1" applyBorder="1">
      <alignment/>
      <protection/>
    </xf>
    <xf numFmtId="166" fontId="8" fillId="34" borderId="11" xfId="69" applyNumberFormat="1" applyFont="1" applyFill="1" applyBorder="1">
      <alignment/>
      <protection/>
    </xf>
    <xf numFmtId="166" fontId="8" fillId="33" borderId="0" xfId="71" applyNumberFormat="1" applyFont="1" applyFill="1" applyBorder="1">
      <alignment/>
      <protection/>
    </xf>
    <xf numFmtId="166" fontId="8" fillId="34" borderId="0" xfId="69" applyNumberFormat="1" applyFont="1" applyFill="1" applyBorder="1">
      <alignment/>
      <protection/>
    </xf>
    <xf numFmtId="166" fontId="3" fillId="33" borderId="0" xfId="71" applyNumberFormat="1" applyFont="1" applyFill="1" applyBorder="1">
      <alignment/>
      <protection/>
    </xf>
    <xf numFmtId="166" fontId="3" fillId="33" borderId="0" xfId="69" applyNumberFormat="1" applyFont="1" applyFill="1" applyBorder="1">
      <alignment/>
      <protection/>
    </xf>
    <xf numFmtId="166" fontId="3" fillId="34" borderId="0" xfId="69" applyNumberFormat="1" applyFont="1" applyFill="1" applyBorder="1">
      <alignment/>
      <protection/>
    </xf>
    <xf numFmtId="170" fontId="8" fillId="34" borderId="0" xfId="87" applyNumberFormat="1" applyFont="1" applyFill="1" applyBorder="1" applyAlignment="1">
      <alignment/>
    </xf>
    <xf numFmtId="166" fontId="8" fillId="33" borderId="10" xfId="71" applyNumberFormat="1" applyFont="1" applyFill="1" applyBorder="1">
      <alignment/>
      <protection/>
    </xf>
    <xf numFmtId="166" fontId="8" fillId="33" borderId="10" xfId="69" applyNumberFormat="1" applyFont="1" applyFill="1" applyBorder="1">
      <alignment/>
      <protection/>
    </xf>
    <xf numFmtId="166" fontId="8" fillId="34" borderId="10" xfId="69" applyNumberFormat="1" applyFont="1" applyFill="1" applyBorder="1">
      <alignment/>
      <protection/>
    </xf>
    <xf numFmtId="168" fontId="3" fillId="33" borderId="0" xfId="69" applyNumberFormat="1" applyFont="1" applyFill="1" applyBorder="1">
      <alignment/>
      <protection/>
    </xf>
    <xf numFmtId="166" fontId="3" fillId="33" borderId="12" xfId="71" applyNumberFormat="1" applyFont="1" applyFill="1" applyBorder="1">
      <alignment/>
      <protection/>
    </xf>
    <xf numFmtId="166" fontId="3" fillId="33" borderId="12" xfId="69" applyNumberFormat="1" applyFont="1" applyFill="1" applyBorder="1">
      <alignment/>
      <protection/>
    </xf>
    <xf numFmtId="166" fontId="3" fillId="34" borderId="12" xfId="69" applyNumberFormat="1" applyFont="1" applyFill="1" applyBorder="1">
      <alignment/>
      <protection/>
    </xf>
    <xf numFmtId="173" fontId="8" fillId="33" borderId="0" xfId="71" applyNumberFormat="1" applyFont="1" applyFill="1" applyBorder="1" applyAlignment="1">
      <alignment horizontal="right"/>
      <protection/>
    </xf>
    <xf numFmtId="173" fontId="8" fillId="33" borderId="0" xfId="69" applyNumberFormat="1" applyFont="1" applyFill="1" applyBorder="1" applyAlignment="1">
      <alignment horizontal="right"/>
      <protection/>
    </xf>
    <xf numFmtId="173" fontId="8" fillId="33" borderId="0" xfId="69" applyNumberFormat="1" applyFont="1" applyFill="1" applyBorder="1">
      <alignment/>
      <protection/>
    </xf>
    <xf numFmtId="173" fontId="8" fillId="34" borderId="0" xfId="69" applyNumberFormat="1" applyFont="1" applyFill="1" applyBorder="1" applyAlignment="1">
      <alignment horizontal="right"/>
      <protection/>
    </xf>
    <xf numFmtId="0" fontId="12" fillId="33" borderId="0" xfId="69" applyFont="1" applyFill="1" applyBorder="1" applyAlignment="1">
      <alignment horizontal="justify" vertical="top"/>
      <protection/>
    </xf>
    <xf numFmtId="0" fontId="13" fillId="33" borderId="0" xfId="69" applyFont="1" applyFill="1" applyBorder="1" applyAlignment="1">
      <alignment vertical="top"/>
      <protection/>
    </xf>
    <xf numFmtId="0" fontId="3" fillId="33" borderId="0" xfId="69" applyFont="1" applyFill="1" applyBorder="1" applyAlignment="1">
      <alignment vertical="top"/>
      <protection/>
    </xf>
    <xf numFmtId="0" fontId="14" fillId="33" borderId="0" xfId="69" applyFont="1" applyFill="1" applyBorder="1" applyAlignment="1">
      <alignment vertical="top"/>
      <protection/>
    </xf>
    <xf numFmtId="0" fontId="15" fillId="33" borderId="0" xfId="69" applyFont="1" applyFill="1" applyBorder="1" applyAlignment="1">
      <alignment vertical="top"/>
      <protection/>
    </xf>
    <xf numFmtId="0" fontId="16" fillId="33" borderId="0" xfId="69" applyFont="1" applyFill="1" applyBorder="1" applyAlignment="1">
      <alignment vertical="top"/>
      <protection/>
    </xf>
    <xf numFmtId="0" fontId="17" fillId="33" borderId="0" xfId="69" applyFont="1" applyFill="1" applyBorder="1" applyAlignment="1">
      <alignment vertical="top"/>
      <protection/>
    </xf>
    <xf numFmtId="0" fontId="11" fillId="33" borderId="0" xfId="69" applyFont="1" applyFill="1" applyBorder="1" applyAlignment="1">
      <alignment vertical="top"/>
      <protection/>
    </xf>
    <xf numFmtId="174" fontId="3" fillId="33" borderId="0" xfId="88" applyNumberFormat="1" applyFont="1" applyFill="1" applyBorder="1" applyAlignment="1">
      <alignment/>
    </xf>
    <xf numFmtId="174" fontId="3" fillId="33" borderId="0" xfId="87" applyNumberFormat="1" applyFont="1" applyFill="1" applyBorder="1" applyAlignment="1">
      <alignment/>
    </xf>
    <xf numFmtId="174" fontId="3" fillId="33" borderId="0" xfId="69" applyNumberFormat="1" applyFont="1" applyFill="1" applyBorder="1">
      <alignment/>
      <protection/>
    </xf>
    <xf numFmtId="174" fontId="3" fillId="34" borderId="0" xfId="87" applyNumberFormat="1" applyFont="1" applyFill="1" applyBorder="1" applyAlignment="1">
      <alignment/>
    </xf>
    <xf numFmtId="166" fontId="3" fillId="33" borderId="0" xfId="71" applyNumberFormat="1" applyFont="1" applyFill="1" applyBorder="1" applyAlignment="1">
      <alignment/>
      <protection/>
    </xf>
    <xf numFmtId="166" fontId="3" fillId="33" borderId="0" xfId="69" applyNumberFormat="1" applyFont="1" applyFill="1" applyBorder="1" applyAlignment="1">
      <alignment/>
      <protection/>
    </xf>
    <xf numFmtId="166" fontId="3" fillId="34" borderId="0" xfId="69" applyNumberFormat="1" applyFont="1" applyFill="1" applyBorder="1" applyAlignment="1">
      <alignment/>
      <protection/>
    </xf>
    <xf numFmtId="166" fontId="8" fillId="33" borderId="10" xfId="71" applyNumberFormat="1" applyFont="1" applyFill="1" applyBorder="1" applyAlignment="1">
      <alignment/>
      <protection/>
    </xf>
    <xf numFmtId="166" fontId="8" fillId="33" borderId="10" xfId="69" applyNumberFormat="1" applyFont="1" applyFill="1" applyBorder="1" applyAlignment="1">
      <alignment/>
      <protection/>
    </xf>
    <xf numFmtId="166" fontId="8" fillId="33" borderId="0" xfId="69" applyNumberFormat="1" applyFont="1" applyFill="1" applyBorder="1" applyAlignment="1">
      <alignment/>
      <protection/>
    </xf>
    <xf numFmtId="166" fontId="8" fillId="34" borderId="10" xfId="69" applyNumberFormat="1" applyFont="1" applyFill="1" applyBorder="1" applyAlignment="1">
      <alignment/>
      <protection/>
    </xf>
    <xf numFmtId="166" fontId="8" fillId="33" borderId="0" xfId="71" applyNumberFormat="1" applyFont="1" applyFill="1" applyBorder="1" applyAlignment="1">
      <alignment/>
      <protection/>
    </xf>
    <xf numFmtId="166" fontId="8" fillId="34" borderId="0" xfId="69" applyNumberFormat="1" applyFont="1" applyFill="1" applyBorder="1" applyAlignment="1">
      <alignment/>
      <protection/>
    </xf>
    <xf numFmtId="166" fontId="3" fillId="33" borderId="12" xfId="71" applyNumberFormat="1" applyFont="1" applyFill="1" applyBorder="1" applyAlignment="1">
      <alignment/>
      <protection/>
    </xf>
    <xf numFmtId="166" fontId="3" fillId="33" borderId="12" xfId="69" applyNumberFormat="1" applyFont="1" applyFill="1" applyBorder="1" applyAlignment="1">
      <alignment/>
      <protection/>
    </xf>
    <xf numFmtId="166" fontId="3" fillId="34" borderId="12" xfId="69" applyNumberFormat="1" applyFont="1" applyFill="1" applyBorder="1" applyAlignment="1">
      <alignment/>
      <protection/>
    </xf>
    <xf numFmtId="0" fontId="18" fillId="33" borderId="0" xfId="69" applyFont="1" applyFill="1" applyBorder="1" applyAlignment="1">
      <alignment vertical="top" wrapText="1"/>
      <protection/>
    </xf>
    <xf numFmtId="49" fontId="8" fillId="33" borderId="0" xfId="69" applyNumberFormat="1" applyFont="1" applyFill="1" applyBorder="1" applyAlignment="1">
      <alignment vertical="top"/>
      <protection/>
    </xf>
    <xf numFmtId="0" fontId="19" fillId="33" borderId="0" xfId="69" applyFont="1" applyFill="1" applyBorder="1" applyAlignment="1">
      <alignment vertical="top"/>
      <protection/>
    </xf>
    <xf numFmtId="0" fontId="8" fillId="33" borderId="0" xfId="75" applyFont="1" applyFill="1" applyBorder="1" applyAlignment="1">
      <alignment horizontal="right"/>
      <protection/>
    </xf>
    <xf numFmtId="0" fontId="8" fillId="0" borderId="0" xfId="69" applyFont="1" applyFill="1" applyBorder="1" applyAlignment="1">
      <alignment horizontal="left"/>
      <protection/>
    </xf>
    <xf numFmtId="0" fontId="0" fillId="0" borderId="0" xfId="0" applyFont="1" applyAlignment="1">
      <alignment horizontal="left"/>
    </xf>
    <xf numFmtId="166" fontId="8" fillId="33" borderId="0" xfId="75" applyNumberFormat="1" applyFont="1" applyFill="1" applyBorder="1">
      <alignment/>
      <protection/>
    </xf>
    <xf numFmtId="166" fontId="8" fillId="33" borderId="0" xfId="75" applyNumberFormat="1" applyFont="1" applyFill="1" applyBorder="1" applyAlignment="1">
      <alignment/>
      <protection/>
    </xf>
    <xf numFmtId="166" fontId="8" fillId="0" borderId="0" xfId="69" applyNumberFormat="1" applyFont="1" applyFill="1" applyBorder="1" applyAlignment="1">
      <alignment/>
      <protection/>
    </xf>
    <xf numFmtId="166" fontId="3" fillId="0" borderId="0" xfId="69" applyNumberFormat="1" applyFont="1" applyFill="1" applyBorder="1" applyAlignment="1">
      <alignment/>
      <protection/>
    </xf>
    <xf numFmtId="166" fontId="8" fillId="0" borderId="0" xfId="75" applyNumberFormat="1" applyFont="1" applyFill="1" applyBorder="1">
      <alignment/>
      <protection/>
    </xf>
    <xf numFmtId="166" fontId="8" fillId="33" borderId="10" xfId="75" applyNumberFormat="1" applyFont="1" applyFill="1" applyBorder="1">
      <alignment/>
      <protection/>
    </xf>
    <xf numFmtId="166" fontId="8" fillId="33" borderId="10" xfId="75" applyNumberFormat="1" applyFont="1" applyFill="1" applyBorder="1" applyAlignment="1">
      <alignment/>
      <protection/>
    </xf>
    <xf numFmtId="166" fontId="8" fillId="0" borderId="10" xfId="69" applyNumberFormat="1" applyFont="1" applyFill="1" applyBorder="1" applyAlignment="1">
      <alignment/>
      <protection/>
    </xf>
    <xf numFmtId="166" fontId="8" fillId="0" borderId="10" xfId="75" applyNumberFormat="1" applyFont="1" applyFill="1" applyBorder="1">
      <alignment/>
      <protection/>
    </xf>
    <xf numFmtId="0" fontId="8" fillId="33" borderId="0" xfId="75" applyFont="1" applyFill="1" applyBorder="1">
      <alignment/>
      <protection/>
    </xf>
    <xf numFmtId="0" fontId="3" fillId="0" borderId="0" xfId="69" applyFont="1" applyFill="1" applyBorder="1" applyAlignment="1">
      <alignment horizontal="left"/>
      <protection/>
    </xf>
    <xf numFmtId="0" fontId="9" fillId="0" borderId="0" xfId="0" applyFont="1" applyAlignment="1">
      <alignment horizontal="left"/>
    </xf>
    <xf numFmtId="166" fontId="3" fillId="33" borderId="0" xfId="75" applyNumberFormat="1" applyFont="1" applyFill="1" applyBorder="1">
      <alignment/>
      <protection/>
    </xf>
    <xf numFmtId="166" fontId="3" fillId="33" borderId="0" xfId="75" applyNumberFormat="1" applyFont="1" applyFill="1" applyBorder="1" applyAlignment="1">
      <alignment/>
      <protection/>
    </xf>
    <xf numFmtId="0" fontId="20" fillId="0" borderId="0" xfId="0" applyFont="1" applyBorder="1" applyAlignment="1">
      <alignment/>
    </xf>
    <xf numFmtId="166" fontId="8" fillId="33" borderId="0" xfId="75" applyNumberFormat="1" applyFont="1" applyFill="1" applyBorder="1" applyAlignment="1">
      <alignment vertical="center"/>
      <protection/>
    </xf>
    <xf numFmtId="166" fontId="8" fillId="0" borderId="0" xfId="69" applyNumberFormat="1" applyFont="1" applyFill="1" applyBorder="1" applyAlignment="1">
      <alignment vertical="center"/>
      <protection/>
    </xf>
    <xf numFmtId="166" fontId="8" fillId="34" borderId="0" xfId="69" applyNumberFormat="1" applyFont="1" applyFill="1" applyBorder="1" applyAlignment="1">
      <alignment vertical="center"/>
      <protection/>
    </xf>
    <xf numFmtId="0" fontId="8" fillId="0" borderId="15" xfId="0" applyFont="1" applyBorder="1" applyAlignment="1">
      <alignment horizontal="left"/>
    </xf>
    <xf numFmtId="0" fontId="20" fillId="0" borderId="14" xfId="0" applyFont="1" applyBorder="1" applyAlignment="1">
      <alignment/>
    </xf>
    <xf numFmtId="0" fontId="8" fillId="0" borderId="14" xfId="69" applyFont="1" applyFill="1" applyBorder="1">
      <alignment/>
      <protection/>
    </xf>
    <xf numFmtId="166" fontId="8" fillId="33" borderId="14" xfId="75" applyNumberFormat="1" applyFont="1" applyFill="1" applyBorder="1">
      <alignment/>
      <protection/>
    </xf>
    <xf numFmtId="166" fontId="8" fillId="33" borderId="14" xfId="75" applyNumberFormat="1" applyFont="1" applyFill="1" applyBorder="1" applyAlignment="1">
      <alignment/>
      <protection/>
    </xf>
    <xf numFmtId="166" fontId="8" fillId="0" borderId="14" xfId="69" applyNumberFormat="1" applyFont="1" applyFill="1" applyBorder="1" applyAlignment="1">
      <alignment/>
      <protection/>
    </xf>
    <xf numFmtId="166" fontId="8" fillId="34" borderId="16" xfId="69" applyNumberFormat="1" applyFont="1" applyFill="1" applyBorder="1" applyAlignment="1">
      <alignment/>
      <protection/>
    </xf>
    <xf numFmtId="0" fontId="8" fillId="0" borderId="17" xfId="0" applyFont="1" applyBorder="1" applyAlignment="1">
      <alignment horizontal="left"/>
    </xf>
    <xf numFmtId="0" fontId="20" fillId="0" borderId="10" xfId="0" applyFont="1" applyBorder="1" applyAlignment="1">
      <alignment/>
    </xf>
    <xf numFmtId="0" fontId="8" fillId="0" borderId="10" xfId="69" applyFont="1" applyFill="1" applyBorder="1">
      <alignment/>
      <protection/>
    </xf>
    <xf numFmtId="166" fontId="8" fillId="34" borderId="18" xfId="69" applyNumberFormat="1" applyFont="1" applyFill="1" applyBorder="1" applyAlignment="1">
      <alignment/>
      <protection/>
    </xf>
    <xf numFmtId="0" fontId="21" fillId="0" borderId="0" xfId="0" applyFont="1" applyBorder="1" applyAlignment="1">
      <alignment/>
    </xf>
    <xf numFmtId="0" fontId="12" fillId="0" borderId="0" xfId="69" applyFont="1" applyFill="1" applyBorder="1" applyAlignment="1">
      <alignment horizontal="left"/>
      <protection/>
    </xf>
    <xf numFmtId="0" fontId="8" fillId="0" borderId="0" xfId="75" applyFont="1" applyFill="1" applyBorder="1" applyAlignment="1">
      <alignment horizontal="left" vertical="top"/>
      <protection/>
    </xf>
    <xf numFmtId="0" fontId="3" fillId="0" borderId="0" xfId="69" applyFont="1" applyFill="1" applyBorder="1" applyAlignment="1">
      <alignment horizontal="left" vertical="top"/>
      <protection/>
    </xf>
    <xf numFmtId="0" fontId="3" fillId="0" borderId="0" xfId="75" applyFont="1" applyFill="1" applyBorder="1" applyAlignment="1">
      <alignment horizontal="left" vertical="top"/>
      <protection/>
    </xf>
    <xf numFmtId="166" fontId="3" fillId="33" borderId="12" xfId="75" applyNumberFormat="1" applyFont="1" applyFill="1" applyBorder="1">
      <alignment/>
      <protection/>
    </xf>
    <xf numFmtId="166" fontId="3" fillId="33" borderId="12" xfId="75" applyNumberFormat="1" applyFont="1" applyFill="1" applyBorder="1" applyAlignment="1">
      <alignment/>
      <protection/>
    </xf>
    <xf numFmtId="166" fontId="3" fillId="0" borderId="12" xfId="69" applyNumberFormat="1" applyFont="1" applyFill="1" applyBorder="1" applyAlignment="1">
      <alignment/>
      <protection/>
    </xf>
    <xf numFmtId="0" fontId="8" fillId="0" borderId="0" xfId="69" applyFont="1" applyFill="1" applyBorder="1" applyAlignment="1">
      <alignment horizontal="justify" vertical="top"/>
      <protection/>
    </xf>
    <xf numFmtId="49" fontId="8" fillId="0" borderId="0" xfId="69" applyNumberFormat="1" applyFont="1" applyFill="1" applyBorder="1" applyAlignment="1">
      <alignment vertical="top"/>
      <protection/>
    </xf>
    <xf numFmtId="0" fontId="8" fillId="0" borderId="0" xfId="69" applyFont="1" applyFill="1" applyBorder="1" applyAlignment="1">
      <alignment horizontal="left" vertical="top" wrapText="1"/>
      <protection/>
    </xf>
    <xf numFmtId="0" fontId="8" fillId="0" borderId="0" xfId="69" applyFont="1" applyFill="1" applyBorder="1" applyAlignment="1">
      <alignment vertical="top"/>
      <protection/>
    </xf>
    <xf numFmtId="0" fontId="6" fillId="0" borderId="0" xfId="69" applyFont="1" applyFill="1" applyBorder="1">
      <alignment/>
      <protection/>
    </xf>
    <xf numFmtId="0" fontId="8" fillId="0" borderId="0" xfId="69" applyFont="1" applyFill="1" applyBorder="1" applyAlignment="1">
      <alignment horizontal="left" wrapText="1"/>
      <protection/>
    </xf>
    <xf numFmtId="0" fontId="8" fillId="0" borderId="0" xfId="69" applyFont="1" applyFill="1" applyBorder="1" applyAlignment="1">
      <alignment horizontal="right" wrapText="1"/>
      <protection/>
    </xf>
    <xf numFmtId="0" fontId="8" fillId="33" borderId="0" xfId="70" applyFont="1" applyFill="1" applyBorder="1" applyAlignment="1">
      <alignment horizontal="right" vertical="top" wrapText="1"/>
      <protection/>
    </xf>
    <xf numFmtId="0" fontId="8" fillId="34" borderId="0" xfId="69" applyFont="1" applyFill="1" applyBorder="1" applyAlignment="1">
      <alignment horizontal="right" vertical="top" wrapText="1"/>
      <protection/>
    </xf>
    <xf numFmtId="0" fontId="8" fillId="0" borderId="0" xfId="69" applyFont="1" applyFill="1" applyBorder="1" applyAlignment="1">
      <alignment horizontal="right" vertical="top" wrapText="1"/>
      <protection/>
    </xf>
    <xf numFmtId="0" fontId="8" fillId="33" borderId="0" xfId="66" applyFont="1" applyFill="1" applyAlignment="1">
      <alignment horizontal="right"/>
      <protection/>
    </xf>
    <xf numFmtId="0" fontId="0" fillId="34" borderId="0" xfId="65" applyFont="1" applyFill="1" applyAlignment="1">
      <alignment horizontal="right"/>
      <protection/>
    </xf>
    <xf numFmtId="0" fontId="3" fillId="0" borderId="0" xfId="69" applyFont="1" applyFill="1" applyBorder="1" applyAlignment="1">
      <alignment vertical="top"/>
      <protection/>
    </xf>
    <xf numFmtId="0" fontId="8" fillId="0" borderId="0" xfId="69" applyFont="1" applyFill="1" applyBorder="1" applyAlignment="1">
      <alignment horizontal="justify" vertical="top" wrapText="1"/>
      <protection/>
    </xf>
    <xf numFmtId="166" fontId="8" fillId="33" borderId="0" xfId="70" applyNumberFormat="1" applyFont="1" applyFill="1" applyBorder="1" applyAlignment="1">
      <alignment horizontal="right"/>
      <protection/>
    </xf>
    <xf numFmtId="166" fontId="8" fillId="34" borderId="0" xfId="69" applyNumberFormat="1" applyFont="1" applyFill="1" applyBorder="1" applyAlignment="1">
      <alignment horizontal="right"/>
      <protection/>
    </xf>
    <xf numFmtId="166" fontId="8" fillId="0" borderId="0" xfId="69" applyNumberFormat="1" applyFont="1" applyFill="1" applyBorder="1" applyAlignment="1">
      <alignment horizontal="right" vertical="top" wrapText="1"/>
      <protection/>
    </xf>
    <xf numFmtId="168" fontId="8" fillId="0" borderId="0" xfId="69" applyNumberFormat="1" applyFont="1" applyFill="1" applyBorder="1" applyAlignment="1">
      <alignment horizontal="justify" vertical="top" wrapText="1"/>
      <protection/>
    </xf>
    <xf numFmtId="166" fontId="8" fillId="33" borderId="10" xfId="70" applyNumberFormat="1" applyFont="1" applyFill="1" applyBorder="1" applyAlignment="1">
      <alignment horizontal="right"/>
      <protection/>
    </xf>
    <xf numFmtId="166" fontId="8" fillId="34" borderId="10" xfId="69" applyNumberFormat="1" applyFont="1" applyFill="1" applyBorder="1" applyAlignment="1">
      <alignment horizontal="right"/>
      <protection/>
    </xf>
    <xf numFmtId="166" fontId="3" fillId="33" borderId="0" xfId="70" applyNumberFormat="1" applyFont="1" applyFill="1" applyBorder="1" applyAlignment="1">
      <alignment horizontal="right"/>
      <protection/>
    </xf>
    <xf numFmtId="166" fontId="3" fillId="34" borderId="0" xfId="69" applyNumberFormat="1" applyFont="1" applyFill="1" applyBorder="1" applyAlignment="1">
      <alignment horizontal="right"/>
      <protection/>
    </xf>
    <xf numFmtId="166" fontId="3" fillId="0" borderId="0" xfId="69" applyNumberFormat="1" applyFont="1" applyFill="1" applyBorder="1" applyAlignment="1">
      <alignment horizontal="right" vertical="top" wrapText="1"/>
      <protection/>
    </xf>
    <xf numFmtId="166" fontId="3" fillId="33" borderId="12" xfId="70" applyNumberFormat="1" applyFont="1" applyFill="1" applyBorder="1" applyAlignment="1">
      <alignment horizontal="right"/>
      <protection/>
    </xf>
    <xf numFmtId="166" fontId="3" fillId="34" borderId="12" xfId="69" applyNumberFormat="1" applyFont="1" applyFill="1" applyBorder="1" applyAlignment="1">
      <alignment horizontal="right"/>
      <protection/>
    </xf>
    <xf numFmtId="168" fontId="3" fillId="0" borderId="0" xfId="69" applyNumberFormat="1" applyFont="1" applyFill="1" applyBorder="1">
      <alignment/>
      <protection/>
    </xf>
    <xf numFmtId="0" fontId="3" fillId="0" borderId="0" xfId="69" applyFont="1" applyFill="1" applyBorder="1" applyAlignment="1">
      <alignment horizontal="left" vertical="top" wrapText="1"/>
      <protection/>
    </xf>
    <xf numFmtId="168" fontId="8" fillId="0" borderId="0" xfId="69" applyNumberFormat="1" applyFont="1" applyFill="1" applyBorder="1" applyAlignment="1">
      <alignment horizontal="right" vertical="top" wrapText="1"/>
      <protection/>
    </xf>
    <xf numFmtId="168" fontId="3" fillId="0" borderId="0" xfId="69" applyNumberFormat="1" applyFont="1" applyFill="1" applyBorder="1" applyAlignment="1">
      <alignment horizontal="right" vertical="top" wrapText="1"/>
      <protection/>
    </xf>
    <xf numFmtId="168" fontId="8" fillId="0" borderId="0" xfId="69" applyNumberFormat="1" applyFont="1" applyFill="1" applyBorder="1" applyAlignment="1">
      <alignment horizontal="center" vertical="top" wrapText="1"/>
      <protection/>
    </xf>
    <xf numFmtId="0" fontId="0" fillId="0" borderId="0" xfId="0" applyFont="1" applyAlignment="1">
      <alignment/>
    </xf>
    <xf numFmtId="0" fontId="8" fillId="0" borderId="0" xfId="69" applyFont="1" applyBorder="1">
      <alignment/>
      <protection/>
    </xf>
    <xf numFmtId="0" fontId="8" fillId="0" borderId="0" xfId="69" applyFont="1" applyBorder="1" applyAlignment="1">
      <alignment horizontal="left" vertical="top" wrapText="1"/>
      <protection/>
    </xf>
    <xf numFmtId="0" fontId="8" fillId="0" borderId="0" xfId="69" applyFont="1" applyBorder="1" applyAlignment="1">
      <alignment horizontal="center" wrapText="1"/>
      <protection/>
    </xf>
    <xf numFmtId="0" fontId="8" fillId="0" borderId="0" xfId="69" applyFont="1" applyBorder="1" applyAlignment="1">
      <alignment horizontal="center" vertical="top" wrapText="1"/>
      <protection/>
    </xf>
    <xf numFmtId="0" fontId="8" fillId="0" borderId="0" xfId="69" applyFont="1" applyBorder="1" applyAlignment="1">
      <alignment horizontal="right" vertical="top" wrapText="1"/>
      <protection/>
    </xf>
    <xf numFmtId="0" fontId="8" fillId="33" borderId="0" xfId="70" applyFont="1" applyFill="1" applyBorder="1" applyAlignment="1">
      <alignment horizontal="justify" vertical="top" wrapText="1"/>
      <protection/>
    </xf>
    <xf numFmtId="0" fontId="8" fillId="34" borderId="0" xfId="69" applyFont="1" applyFill="1" applyBorder="1" applyAlignment="1">
      <alignment horizontal="justify" vertical="top" wrapText="1"/>
      <protection/>
    </xf>
    <xf numFmtId="0" fontId="8" fillId="0" borderId="0" xfId="69" applyFont="1" applyBorder="1" applyAlignment="1">
      <alignment horizontal="justify" vertical="top" wrapText="1"/>
      <protection/>
    </xf>
    <xf numFmtId="0" fontId="3" fillId="0" borderId="0" xfId="69" applyFont="1" applyBorder="1" applyAlignment="1">
      <alignment vertical="top"/>
      <protection/>
    </xf>
    <xf numFmtId="0" fontId="3" fillId="0" borderId="0" xfId="69" applyFont="1" applyBorder="1" applyAlignment="1">
      <alignment horizontal="left" vertical="top" wrapText="1"/>
      <protection/>
    </xf>
    <xf numFmtId="0" fontId="8" fillId="0" borderId="0" xfId="69" applyFont="1" applyBorder="1" applyAlignment="1">
      <alignment vertical="top"/>
      <protection/>
    </xf>
    <xf numFmtId="0" fontId="3" fillId="0" borderId="0" xfId="69" applyFont="1">
      <alignment/>
      <protection/>
    </xf>
    <xf numFmtId="0" fontId="3" fillId="0" borderId="0" xfId="69" applyFont="1" applyBorder="1">
      <alignment/>
      <protection/>
    </xf>
    <xf numFmtId="166" fontId="3" fillId="0" borderId="0" xfId="69" applyNumberFormat="1" applyFont="1" applyBorder="1" applyAlignment="1">
      <alignment horizontal="right" vertical="top" wrapText="1"/>
      <protection/>
    </xf>
    <xf numFmtId="166" fontId="8" fillId="0" borderId="0" xfId="69" applyNumberFormat="1" applyFont="1" applyBorder="1" applyAlignment="1">
      <alignment horizontal="right" vertical="top" wrapText="1"/>
      <protection/>
    </xf>
    <xf numFmtId="168" fontId="8" fillId="0" borderId="0" xfId="69" applyNumberFormat="1" applyFont="1" applyBorder="1" applyAlignment="1">
      <alignment horizontal="justify" vertical="top" wrapText="1"/>
      <protection/>
    </xf>
    <xf numFmtId="168" fontId="8" fillId="33" borderId="0" xfId="69" applyNumberFormat="1" applyFont="1" applyFill="1" applyBorder="1" applyAlignment="1">
      <alignment horizontal="justify" vertical="top" wrapText="1"/>
      <protection/>
    </xf>
    <xf numFmtId="0" fontId="8" fillId="0" borderId="0" xfId="69" applyFont="1">
      <alignment/>
      <protection/>
    </xf>
    <xf numFmtId="0" fontId="3" fillId="0" borderId="0" xfId="69" applyFont="1" applyFill="1" applyAlignment="1">
      <alignment horizontal="center"/>
      <protection/>
    </xf>
    <xf numFmtId="0" fontId="22" fillId="0" borderId="0" xfId="69" applyFont="1" applyFill="1" applyAlignment="1">
      <alignment horizontal="center"/>
      <protection/>
    </xf>
    <xf numFmtId="0" fontId="8" fillId="33" borderId="0" xfId="72" applyFont="1" applyFill="1" applyBorder="1" applyAlignment="1">
      <alignment horizontal="right"/>
      <protection/>
    </xf>
    <xf numFmtId="0" fontId="8" fillId="33" borderId="0" xfId="72" applyFont="1" applyFill="1" applyAlignment="1">
      <alignment horizontal="right"/>
      <protection/>
    </xf>
    <xf numFmtId="0" fontId="8" fillId="34" borderId="0" xfId="69" applyFont="1" applyFill="1" applyAlignment="1">
      <alignment horizontal="right"/>
      <protection/>
    </xf>
    <xf numFmtId="0" fontId="3" fillId="0" borderId="0" xfId="69" applyFont="1" applyFill="1" applyAlignment="1">
      <alignment horizontal="right"/>
      <protection/>
    </xf>
    <xf numFmtId="0" fontId="8" fillId="33" borderId="0" xfId="72" applyFont="1" applyFill="1" applyBorder="1">
      <alignment/>
      <protection/>
    </xf>
    <xf numFmtId="0" fontId="8" fillId="33" borderId="0" xfId="72" applyFont="1" applyFill="1" applyAlignment="1">
      <alignment/>
      <protection/>
    </xf>
    <xf numFmtId="0" fontId="8" fillId="34" borderId="0" xfId="69" applyFont="1" applyFill="1" applyAlignment="1">
      <alignment/>
      <protection/>
    </xf>
    <xf numFmtId="0" fontId="3" fillId="33" borderId="0" xfId="72" applyFont="1" applyFill="1">
      <alignment/>
      <protection/>
    </xf>
    <xf numFmtId="0" fontId="8" fillId="33" borderId="0" xfId="72" applyFont="1" applyFill="1">
      <alignment/>
      <protection/>
    </xf>
    <xf numFmtId="0" fontId="8" fillId="34" borderId="0" xfId="69" applyFont="1" applyFill="1">
      <alignment/>
      <protection/>
    </xf>
    <xf numFmtId="166" fontId="8" fillId="33" borderId="0" xfId="72" applyNumberFormat="1" applyFont="1" applyFill="1" applyBorder="1">
      <alignment/>
      <protection/>
    </xf>
    <xf numFmtId="166" fontId="8" fillId="33" borderId="0" xfId="72" applyNumberFormat="1" applyFont="1" applyFill="1" applyAlignment="1">
      <alignment/>
      <protection/>
    </xf>
    <xf numFmtId="166" fontId="8" fillId="34" borderId="0" xfId="69" applyNumberFormat="1" applyFont="1" applyFill="1" applyAlignment="1">
      <alignment/>
      <protection/>
    </xf>
    <xf numFmtId="170" fontId="8" fillId="34" borderId="0" xfId="87" applyNumberFormat="1" applyFont="1" applyFill="1" applyAlignment="1">
      <alignment/>
    </xf>
    <xf numFmtId="166" fontId="8" fillId="33" borderId="0" xfId="72" applyNumberFormat="1" applyFont="1" applyFill="1" applyBorder="1" applyAlignment="1">
      <alignment/>
      <protection/>
    </xf>
    <xf numFmtId="166" fontId="8" fillId="33" borderId="10" xfId="72" applyNumberFormat="1" applyFont="1" applyFill="1" applyBorder="1">
      <alignment/>
      <protection/>
    </xf>
    <xf numFmtId="166" fontId="8" fillId="33" borderId="10" xfId="72" applyNumberFormat="1" applyFont="1" applyFill="1" applyBorder="1" applyAlignment="1">
      <alignment/>
      <protection/>
    </xf>
    <xf numFmtId="170" fontId="8" fillId="33" borderId="10" xfId="87" applyNumberFormat="1" applyFont="1" applyFill="1" applyBorder="1" applyAlignment="1">
      <alignment/>
    </xf>
    <xf numFmtId="170" fontId="8" fillId="34" borderId="10" xfId="87" applyNumberFormat="1" applyFont="1" applyFill="1" applyBorder="1" applyAlignment="1">
      <alignment/>
    </xf>
    <xf numFmtId="166" fontId="3" fillId="33" borderId="0" xfId="72" applyNumberFormat="1" applyFont="1" applyFill="1" applyBorder="1">
      <alignment/>
      <protection/>
    </xf>
    <xf numFmtId="166" fontId="3" fillId="33" borderId="0" xfId="72" applyNumberFormat="1" applyFont="1" applyFill="1" applyAlignment="1">
      <alignment/>
      <protection/>
    </xf>
    <xf numFmtId="166" fontId="3" fillId="34" borderId="0" xfId="69" applyNumberFormat="1" applyFont="1" applyFill="1" applyAlignment="1">
      <alignment/>
      <protection/>
    </xf>
    <xf numFmtId="170" fontId="3" fillId="33" borderId="0" xfId="87" applyNumberFormat="1" applyFont="1" applyFill="1" applyAlignment="1">
      <alignment/>
    </xf>
    <xf numFmtId="170" fontId="3" fillId="34" borderId="0" xfId="87" applyNumberFormat="1" applyFont="1" applyFill="1" applyAlignment="1">
      <alignment/>
    </xf>
    <xf numFmtId="166" fontId="8" fillId="33" borderId="10" xfId="46" applyNumberFormat="1" applyFont="1" applyFill="1" applyBorder="1" applyAlignment="1">
      <alignment/>
    </xf>
    <xf numFmtId="166" fontId="8" fillId="34" borderId="10" xfId="46" applyNumberFormat="1" applyFont="1" applyFill="1" applyBorder="1" applyAlignment="1">
      <alignment/>
    </xf>
    <xf numFmtId="166" fontId="3" fillId="33" borderId="13" xfId="72" applyNumberFormat="1" applyFont="1" applyFill="1" applyBorder="1" applyAlignment="1">
      <alignment/>
      <protection/>
    </xf>
    <xf numFmtId="166" fontId="3" fillId="34" borderId="13" xfId="69" applyNumberFormat="1" applyFont="1" applyFill="1" applyBorder="1" applyAlignment="1">
      <alignment/>
      <protection/>
    </xf>
    <xf numFmtId="170" fontId="3" fillId="33" borderId="13" xfId="87" applyNumberFormat="1" applyFont="1" applyFill="1" applyBorder="1" applyAlignment="1">
      <alignment/>
    </xf>
    <xf numFmtId="170" fontId="3" fillId="34" borderId="13" xfId="87" applyNumberFormat="1" applyFont="1" applyFill="1" applyBorder="1" applyAlignment="1">
      <alignment/>
    </xf>
    <xf numFmtId="166" fontId="3" fillId="33" borderId="13" xfId="46" applyNumberFormat="1" applyFont="1" applyFill="1" applyBorder="1" applyAlignment="1">
      <alignment/>
    </xf>
    <xf numFmtId="166" fontId="8" fillId="33" borderId="0" xfId="46" applyNumberFormat="1" applyFont="1" applyFill="1" applyBorder="1" applyAlignment="1">
      <alignment/>
    </xf>
    <xf numFmtId="166" fontId="8" fillId="34" borderId="0" xfId="46" applyNumberFormat="1" applyFont="1" applyFill="1" applyBorder="1" applyAlignment="1">
      <alignment/>
    </xf>
    <xf numFmtId="166" fontId="8" fillId="33" borderId="0" xfId="46" applyNumberFormat="1" applyFont="1" applyFill="1" applyAlignment="1">
      <alignment/>
    </xf>
    <xf numFmtId="166" fontId="8" fillId="34" borderId="0" xfId="46" applyNumberFormat="1" applyFont="1" applyFill="1" applyAlignment="1">
      <alignment/>
    </xf>
    <xf numFmtId="166" fontId="8" fillId="34" borderId="0" xfId="72" applyNumberFormat="1" applyFont="1" applyFill="1" applyAlignment="1">
      <alignment/>
      <protection/>
    </xf>
    <xf numFmtId="166" fontId="3" fillId="33" borderId="12" xfId="72" applyNumberFormat="1" applyFont="1" applyFill="1" applyBorder="1">
      <alignment/>
      <protection/>
    </xf>
    <xf numFmtId="166" fontId="3" fillId="33" borderId="12" xfId="72" applyNumberFormat="1" applyFont="1" applyFill="1" applyBorder="1" applyAlignment="1">
      <alignment/>
      <protection/>
    </xf>
    <xf numFmtId="170" fontId="3" fillId="33" borderId="12" xfId="87" applyNumberFormat="1" applyFont="1" applyFill="1" applyBorder="1" applyAlignment="1">
      <alignment/>
    </xf>
    <xf numFmtId="170" fontId="3" fillId="34" borderId="12" xfId="87" applyNumberFormat="1" applyFont="1" applyFill="1" applyBorder="1" applyAlignment="1">
      <alignment/>
    </xf>
    <xf numFmtId="170" fontId="3" fillId="34" borderId="0" xfId="87" applyNumberFormat="1" applyFont="1" applyFill="1" applyBorder="1" applyAlignment="1">
      <alignment/>
    </xf>
    <xf numFmtId="0" fontId="3" fillId="0" borderId="15" xfId="69" applyFont="1" applyFill="1" applyBorder="1">
      <alignment/>
      <protection/>
    </xf>
    <xf numFmtId="166" fontId="8" fillId="33" borderId="14" xfId="72" applyNumberFormat="1" applyFont="1" applyFill="1" applyBorder="1">
      <alignment/>
      <protection/>
    </xf>
    <xf numFmtId="166" fontId="8" fillId="33" borderId="14" xfId="72" applyNumberFormat="1" applyFont="1" applyFill="1" applyBorder="1" applyAlignment="1">
      <alignment/>
      <protection/>
    </xf>
    <xf numFmtId="166" fontId="8" fillId="34" borderId="14" xfId="69" applyNumberFormat="1" applyFont="1" applyFill="1" applyBorder="1" applyAlignment="1">
      <alignment/>
      <protection/>
    </xf>
    <xf numFmtId="170" fontId="3" fillId="33" borderId="14" xfId="87" applyNumberFormat="1" applyFont="1" applyFill="1" applyBorder="1" applyAlignment="1">
      <alignment/>
    </xf>
    <xf numFmtId="170" fontId="8" fillId="33" borderId="14" xfId="87" applyNumberFormat="1" applyFont="1" applyFill="1" applyBorder="1" applyAlignment="1">
      <alignment/>
    </xf>
    <xf numFmtId="170" fontId="8" fillId="34" borderId="14" xfId="87" applyNumberFormat="1" applyFont="1" applyFill="1" applyBorder="1" applyAlignment="1">
      <alignment/>
    </xf>
    <xf numFmtId="0" fontId="3" fillId="0" borderId="19" xfId="69" applyFont="1" applyFill="1" applyBorder="1">
      <alignment/>
      <protection/>
    </xf>
    <xf numFmtId="170" fontId="3" fillId="33" borderId="0" xfId="87" applyNumberFormat="1" applyFont="1" applyFill="1" applyBorder="1" applyAlignment="1">
      <alignment/>
    </xf>
    <xf numFmtId="166" fontId="8" fillId="34" borderId="20" xfId="69" applyNumberFormat="1" applyFont="1" applyFill="1" applyBorder="1" applyAlignment="1">
      <alignment/>
      <protection/>
    </xf>
    <xf numFmtId="0" fontId="8" fillId="0" borderId="19" xfId="69" applyFont="1" applyFill="1" applyBorder="1">
      <alignment/>
      <protection/>
    </xf>
    <xf numFmtId="0" fontId="3" fillId="33" borderId="10" xfId="72" applyFont="1" applyFill="1" applyBorder="1">
      <alignment/>
      <protection/>
    </xf>
    <xf numFmtId="166" fontId="3" fillId="33" borderId="10" xfId="72" applyNumberFormat="1" applyFont="1" applyFill="1" applyBorder="1" applyAlignment="1">
      <alignment/>
      <protection/>
    </xf>
    <xf numFmtId="170" fontId="3" fillId="33" borderId="10" xfId="87" applyNumberFormat="1" applyFont="1" applyFill="1" applyBorder="1" applyAlignment="1">
      <alignment/>
    </xf>
    <xf numFmtId="166" fontId="3" fillId="33" borderId="13" xfId="72" applyNumberFormat="1" applyFont="1" applyFill="1" applyBorder="1">
      <alignment/>
      <protection/>
    </xf>
    <xf numFmtId="166" fontId="3" fillId="34" borderId="21" xfId="69" applyNumberFormat="1" applyFont="1" applyFill="1" applyBorder="1" applyAlignment="1">
      <alignment/>
      <protection/>
    </xf>
    <xf numFmtId="0" fontId="9" fillId="0" borderId="0" xfId="0" applyFont="1" applyBorder="1" applyAlignment="1">
      <alignment wrapText="1"/>
    </xf>
    <xf numFmtId="175" fontId="3" fillId="0" borderId="0" xfId="69" applyNumberFormat="1" applyFont="1" applyFill="1" applyBorder="1" applyAlignment="1">
      <alignment/>
      <protection/>
    </xf>
    <xf numFmtId="175" fontId="8" fillId="0" borderId="0" xfId="69" applyNumberFormat="1" applyFont="1" applyFill="1" applyBorder="1" applyAlignment="1">
      <alignment/>
      <protection/>
    </xf>
    <xf numFmtId="170" fontId="3" fillId="0" borderId="0" xfId="87" applyNumberFormat="1" applyFont="1" applyFill="1" applyBorder="1" applyAlignment="1">
      <alignment/>
    </xf>
    <xf numFmtId="175" fontId="8" fillId="0" borderId="0" xfId="69" applyNumberFormat="1" applyFont="1" applyFill="1" applyAlignment="1">
      <alignment/>
      <protection/>
    </xf>
    <xf numFmtId="175" fontId="3" fillId="0" borderId="0" xfId="69" applyNumberFormat="1" applyFont="1" applyFill="1" applyAlignment="1">
      <alignment/>
      <protection/>
    </xf>
    <xf numFmtId="0" fontId="8" fillId="0" borderId="0" xfId="69" applyFont="1" applyFill="1" applyAlignment="1">
      <alignment horizontal="left" vertical="top" wrapText="1"/>
      <protection/>
    </xf>
    <xf numFmtId="0" fontId="8" fillId="0" borderId="0" xfId="69" applyFont="1" applyFill="1" applyAlignment="1">
      <alignment/>
      <protection/>
    </xf>
    <xf numFmtId="0" fontId="3" fillId="0" borderId="0" xfId="69" applyFont="1" applyFill="1" applyAlignment="1">
      <alignment/>
      <protection/>
    </xf>
    <xf numFmtId="0" fontId="3" fillId="0" borderId="0" xfId="69" applyFont="1" applyFill="1" applyBorder="1" applyAlignment="1">
      <alignment horizontal="center"/>
      <protection/>
    </xf>
    <xf numFmtId="0" fontId="8" fillId="0" borderId="0" xfId="69" applyFont="1" applyFill="1" applyAlignment="1">
      <alignment horizontal="center"/>
      <protection/>
    </xf>
    <xf numFmtId="0" fontId="8" fillId="33" borderId="0" xfId="73" applyFont="1" applyFill="1" applyAlignment="1">
      <alignment horizontal="right"/>
      <protection/>
    </xf>
    <xf numFmtId="0" fontId="3" fillId="0" borderId="0" xfId="72" applyFont="1" applyFill="1">
      <alignment/>
      <protection/>
    </xf>
    <xf numFmtId="170" fontId="8" fillId="0" borderId="0" xfId="87" applyNumberFormat="1" applyFont="1" applyFill="1" applyBorder="1" applyAlignment="1">
      <alignment horizontal="right"/>
    </xf>
    <xf numFmtId="170" fontId="8" fillId="33" borderId="0" xfId="87" applyNumberFormat="1" applyFont="1" applyFill="1" applyAlignment="1">
      <alignment horizontal="right"/>
    </xf>
    <xf numFmtId="170" fontId="8" fillId="34" borderId="0" xfId="87" applyNumberFormat="1" applyFont="1" applyFill="1" applyAlignment="1">
      <alignment horizontal="right"/>
    </xf>
    <xf numFmtId="0" fontId="3" fillId="0" borderId="0" xfId="74" applyFont="1" applyFill="1">
      <alignment/>
      <protection/>
    </xf>
    <xf numFmtId="0" fontId="8" fillId="0" borderId="0" xfId="73" applyFont="1" applyFill="1">
      <alignment/>
      <protection/>
    </xf>
    <xf numFmtId="0" fontId="3" fillId="0" borderId="0" xfId="73" applyFont="1" applyFill="1" applyBorder="1">
      <alignment/>
      <protection/>
    </xf>
    <xf numFmtId="170" fontId="3" fillId="33" borderId="0" xfId="87" applyNumberFormat="1" applyFont="1" applyFill="1" applyAlignment="1">
      <alignment horizontal="right"/>
    </xf>
    <xf numFmtId="170" fontId="8" fillId="0" borderId="0" xfId="87" applyNumberFormat="1" applyFont="1" applyFill="1" applyAlignment="1">
      <alignment horizontal="right"/>
    </xf>
    <xf numFmtId="170" fontId="3" fillId="0" borderId="0" xfId="87" applyNumberFormat="1" applyFont="1" applyFill="1" applyAlignment="1">
      <alignment horizontal="right"/>
    </xf>
    <xf numFmtId="164" fontId="8" fillId="0" borderId="0" xfId="69" applyNumberFormat="1" applyFont="1" applyFill="1" applyAlignment="1">
      <alignment horizontal="right"/>
      <protection/>
    </xf>
    <xf numFmtId="164" fontId="3" fillId="0" borderId="0" xfId="69" applyNumberFormat="1" applyFont="1" applyFill="1" applyAlignment="1">
      <alignment horizontal="right"/>
      <protection/>
    </xf>
    <xf numFmtId="0" fontId="8" fillId="0" borderId="0" xfId="69" applyFont="1" applyFill="1" applyAlignment="1">
      <alignment horizontal="right"/>
      <protection/>
    </xf>
    <xf numFmtId="0" fontId="8" fillId="33" borderId="0" xfId="69" applyFont="1" applyFill="1" applyAlignment="1">
      <alignment/>
      <protection/>
    </xf>
    <xf numFmtId="0" fontId="8" fillId="0" borderId="0" xfId="69" applyFont="1" applyFill="1" applyBorder="1" applyAlignment="1">
      <alignment horizontal="justify" wrapText="1"/>
      <protection/>
    </xf>
    <xf numFmtId="0" fontId="22" fillId="0" borderId="0" xfId="69" applyFont="1" applyFill="1" applyBorder="1" applyAlignment="1">
      <alignment horizontal="center"/>
      <protection/>
    </xf>
    <xf numFmtId="0" fontId="8" fillId="0" borderId="0" xfId="69" applyFont="1" applyFill="1" applyAlignment="1">
      <alignment horizontal="center" wrapText="1"/>
      <protection/>
    </xf>
    <xf numFmtId="0" fontId="8" fillId="33" borderId="0" xfId="73" applyFont="1" applyFill="1" applyBorder="1" applyAlignment="1">
      <alignment horizontal="justify" wrapText="1"/>
      <protection/>
    </xf>
    <xf numFmtId="0" fontId="8" fillId="33" borderId="0" xfId="73" applyFont="1" applyFill="1" applyAlignment="1">
      <alignment horizontal="justify" wrapText="1"/>
      <protection/>
    </xf>
    <xf numFmtId="0" fontId="8" fillId="34" borderId="0" xfId="69" applyFont="1" applyFill="1" applyAlignment="1">
      <alignment horizontal="justify" wrapText="1"/>
      <protection/>
    </xf>
    <xf numFmtId="0" fontId="8" fillId="0" borderId="0" xfId="69" applyFont="1" applyFill="1" applyAlignment="1">
      <alignment horizontal="justify" wrapText="1"/>
      <protection/>
    </xf>
    <xf numFmtId="0" fontId="8" fillId="0" borderId="0" xfId="72" applyFont="1" applyFill="1">
      <alignment/>
      <protection/>
    </xf>
    <xf numFmtId="166" fontId="3" fillId="34" borderId="13" xfId="46" applyNumberFormat="1" applyFont="1" applyFill="1" applyBorder="1" applyAlignment="1">
      <alignment/>
    </xf>
    <xf numFmtId="0" fontId="3" fillId="0" borderId="0" xfId="69" applyFont="1" applyFill="1" applyAlignment="1">
      <alignment horizontal="justify" wrapText="1"/>
      <protection/>
    </xf>
    <xf numFmtId="166" fontId="8" fillId="33" borderId="0" xfId="73" applyNumberFormat="1" applyFont="1" applyFill="1" applyBorder="1">
      <alignment/>
      <protection/>
    </xf>
    <xf numFmtId="166" fontId="8" fillId="33" borderId="0" xfId="73" applyNumberFormat="1" applyFont="1" applyFill="1" applyAlignment="1">
      <alignment/>
      <protection/>
    </xf>
    <xf numFmtId="166" fontId="8" fillId="33" borderId="0" xfId="73" applyNumberFormat="1" applyFont="1" applyFill="1" applyBorder="1" applyAlignment="1">
      <alignment/>
      <protection/>
    </xf>
    <xf numFmtId="166" fontId="3" fillId="33" borderId="12" xfId="46" applyNumberFormat="1" applyFont="1" applyFill="1" applyBorder="1" applyAlignment="1">
      <alignment/>
    </xf>
    <xf numFmtId="166" fontId="3" fillId="34" borderId="12" xfId="46" applyNumberFormat="1" applyFont="1" applyFill="1" applyBorder="1" applyAlignment="1">
      <alignment/>
    </xf>
    <xf numFmtId="0" fontId="10" fillId="0" borderId="0" xfId="69" applyFont="1" applyFill="1" applyBorder="1" applyAlignment="1">
      <alignment vertical="top"/>
      <protection/>
    </xf>
    <xf numFmtId="0" fontId="8" fillId="0" borderId="0" xfId="69" applyFont="1" applyFill="1" applyAlignment="1">
      <alignment horizontal="left" vertical="top"/>
      <protection/>
    </xf>
    <xf numFmtId="0" fontId="8" fillId="33" borderId="0" xfId="73" applyFont="1" applyFill="1" applyAlignment="1">
      <alignment/>
      <protection/>
    </xf>
    <xf numFmtId="175" fontId="8" fillId="33" borderId="0" xfId="73" applyNumberFormat="1" applyFont="1" applyFill="1" applyBorder="1" applyAlignment="1">
      <alignment/>
      <protection/>
    </xf>
    <xf numFmtId="175" fontId="8" fillId="34" borderId="0" xfId="69" applyNumberFormat="1" applyFont="1" applyFill="1" applyBorder="1" applyAlignment="1">
      <alignment/>
      <protection/>
    </xf>
    <xf numFmtId="0" fontId="3" fillId="0" borderId="0" xfId="69" applyFont="1" applyFill="1" applyAlignment="1">
      <alignment horizontal="left" indent="1"/>
      <protection/>
    </xf>
    <xf numFmtId="167" fontId="8" fillId="33" borderId="0" xfId="46" applyNumberFormat="1" applyFont="1" applyFill="1" applyBorder="1" applyAlignment="1">
      <alignment/>
    </xf>
    <xf numFmtId="167" fontId="8" fillId="34" borderId="0" xfId="46" applyNumberFormat="1" applyFont="1" applyFill="1" applyBorder="1" applyAlignment="1">
      <alignment/>
    </xf>
    <xf numFmtId="0" fontId="8" fillId="0" borderId="0" xfId="69" applyFont="1" applyFill="1" applyAlignment="1">
      <alignment horizontal="left" indent="1"/>
      <protection/>
    </xf>
    <xf numFmtId="167" fontId="8" fillId="33" borderId="0" xfId="73" applyNumberFormat="1" applyFont="1" applyFill="1" applyBorder="1" applyAlignment="1">
      <alignment/>
      <protection/>
    </xf>
    <xf numFmtId="167" fontId="8" fillId="34" borderId="0" xfId="69" applyNumberFormat="1" applyFont="1" applyFill="1" applyBorder="1" applyAlignment="1">
      <alignment/>
      <protection/>
    </xf>
    <xf numFmtId="167" fontId="8" fillId="0" borderId="0" xfId="46" applyNumberFormat="1" applyFont="1" applyFill="1" applyBorder="1" applyAlignment="1">
      <alignment/>
    </xf>
    <xf numFmtId="167" fontId="3" fillId="0" borderId="0" xfId="46" applyNumberFormat="1" applyFont="1" applyFill="1" applyBorder="1" applyAlignment="1">
      <alignment/>
    </xf>
    <xf numFmtId="165" fontId="8" fillId="0" borderId="0" xfId="46" applyNumberFormat="1" applyFont="1" applyFill="1" applyBorder="1" applyAlignment="1">
      <alignment/>
    </xf>
    <xf numFmtId="165" fontId="3" fillId="0" borderId="0" xfId="46" applyNumberFormat="1" applyFont="1" applyFill="1" applyBorder="1" applyAlignment="1">
      <alignment/>
    </xf>
    <xf numFmtId="165" fontId="8" fillId="0" borderId="0" xfId="46" applyNumberFormat="1" applyFont="1" applyFill="1" applyAlignment="1">
      <alignment/>
    </xf>
    <xf numFmtId="165" fontId="3" fillId="0" borderId="0" xfId="46" applyNumberFormat="1" applyFont="1" applyFill="1" applyAlignment="1">
      <alignment/>
    </xf>
    <xf numFmtId="0" fontId="8" fillId="33" borderId="0" xfId="82" applyFont="1" applyFill="1" applyAlignment="1">
      <alignment horizontal="center" wrapText="1"/>
      <protection/>
    </xf>
    <xf numFmtId="0" fontId="8" fillId="33" borderId="0" xfId="82" applyFont="1" applyFill="1" applyAlignment="1">
      <alignment horizontal="right" wrapText="1"/>
      <protection/>
    </xf>
    <xf numFmtId="0" fontId="3" fillId="33" borderId="0" xfId="82" applyFont="1" applyFill="1" applyAlignment="1">
      <alignment horizontal="left" wrapText="1"/>
      <protection/>
    </xf>
    <xf numFmtId="0" fontId="0" fillId="0" borderId="0" xfId="63" applyAlignment="1">
      <alignment vertical="center"/>
      <protection/>
    </xf>
    <xf numFmtId="0" fontId="8" fillId="33" borderId="22" xfId="84" applyFont="1" applyFill="1" applyBorder="1" applyAlignment="1">
      <alignment horizontal="right" wrapText="1"/>
      <protection/>
    </xf>
    <xf numFmtId="0" fontId="8" fillId="33" borderId="13" xfId="84" applyFont="1" applyFill="1" applyBorder="1" applyAlignment="1">
      <alignment horizontal="right" wrapText="1"/>
      <protection/>
    </xf>
    <xf numFmtId="0" fontId="8" fillId="33" borderId="21" xfId="84" applyFont="1" applyFill="1" applyBorder="1" applyAlignment="1">
      <alignment horizontal="right" wrapText="1"/>
      <protection/>
    </xf>
    <xf numFmtId="0" fontId="8" fillId="33" borderId="15" xfId="84" applyFont="1" applyFill="1" applyBorder="1" applyAlignment="1">
      <alignment horizontal="right" wrapText="1"/>
      <protection/>
    </xf>
    <xf numFmtId="0" fontId="8" fillId="33" borderId="14" xfId="84" applyFont="1" applyFill="1" applyBorder="1" applyAlignment="1">
      <alignment horizontal="right" wrapText="1"/>
      <protection/>
    </xf>
    <xf numFmtId="0" fontId="8" fillId="33" borderId="16" xfId="84" applyFont="1" applyFill="1" applyBorder="1" applyAlignment="1">
      <alignment horizontal="right" wrapText="1"/>
      <protection/>
    </xf>
    <xf numFmtId="0" fontId="8" fillId="33" borderId="0" xfId="82" applyFont="1" applyFill="1" applyAlignment="1">
      <alignment horizontal="left" wrapText="1"/>
      <protection/>
    </xf>
    <xf numFmtId="2" fontId="8" fillId="33" borderId="15" xfId="83" applyNumberFormat="1" applyFont="1" applyFill="1" applyBorder="1" applyAlignment="1">
      <alignment horizontal="right" wrapText="1"/>
      <protection/>
    </xf>
    <xf numFmtId="2" fontId="8" fillId="33" borderId="14" xfId="84" applyNumberFormat="1" applyFont="1" applyFill="1" applyBorder="1" applyAlignment="1">
      <alignment horizontal="right" wrapText="1"/>
      <protection/>
    </xf>
    <xf numFmtId="2" fontId="8" fillId="33" borderId="16" xfId="84" applyNumberFormat="1" applyFont="1" applyFill="1" applyBorder="1" applyAlignment="1">
      <alignment horizontal="right" wrapText="1"/>
      <protection/>
    </xf>
    <xf numFmtId="2" fontId="8" fillId="33" borderId="19" xfId="83" applyNumberFormat="1" applyFont="1" applyFill="1" applyBorder="1" applyAlignment="1">
      <alignment horizontal="right" wrapText="1"/>
      <protection/>
    </xf>
    <xf numFmtId="2" fontId="8" fillId="33" borderId="0" xfId="84" applyNumberFormat="1" applyFont="1" applyFill="1" applyBorder="1" applyAlignment="1">
      <alignment horizontal="right" wrapText="1"/>
      <protection/>
    </xf>
    <xf numFmtId="2" fontId="8" fillId="33" borderId="20" xfId="84" applyNumberFormat="1" applyFont="1" applyFill="1" applyBorder="1" applyAlignment="1">
      <alignment horizontal="right" wrapText="1"/>
      <protection/>
    </xf>
    <xf numFmtId="2" fontId="8" fillId="33" borderId="17" xfId="83" applyNumberFormat="1" applyFont="1" applyFill="1" applyBorder="1" applyAlignment="1">
      <alignment horizontal="right" wrapText="1"/>
      <protection/>
    </xf>
    <xf numFmtId="2" fontId="8" fillId="33" borderId="10" xfId="84" applyNumberFormat="1" applyFont="1" applyFill="1" applyBorder="1" applyAlignment="1">
      <alignment horizontal="right" wrapText="1"/>
      <protection/>
    </xf>
    <xf numFmtId="2" fontId="8" fillId="33" borderId="18" xfId="84" applyNumberFormat="1" applyFont="1" applyFill="1" applyBorder="1" applyAlignment="1">
      <alignment horizontal="right" wrapText="1"/>
      <protection/>
    </xf>
    <xf numFmtId="2" fontId="8" fillId="33" borderId="14" xfId="83" applyNumberFormat="1" applyFont="1" applyFill="1" applyBorder="1" applyAlignment="1">
      <alignment horizontal="right" wrapText="1"/>
      <protection/>
    </xf>
    <xf numFmtId="2" fontId="8" fillId="33" borderId="0" xfId="83" applyNumberFormat="1" applyFont="1" applyFill="1" applyBorder="1" applyAlignment="1">
      <alignment horizontal="right" wrapText="1"/>
      <protection/>
    </xf>
    <xf numFmtId="0" fontId="8" fillId="33" borderId="0" xfId="84" applyFont="1" applyFill="1" applyBorder="1" applyAlignment="1">
      <alignment horizontal="right" wrapText="1"/>
      <protection/>
    </xf>
    <xf numFmtId="0" fontId="8" fillId="33" borderId="20" xfId="84" applyFont="1" applyFill="1" applyBorder="1" applyAlignment="1">
      <alignment horizontal="right" wrapText="1"/>
      <protection/>
    </xf>
    <xf numFmtId="2" fontId="8" fillId="33" borderId="10" xfId="83" applyNumberFormat="1" applyFont="1" applyFill="1" applyBorder="1" applyAlignment="1">
      <alignment horizontal="right" wrapText="1"/>
      <protection/>
    </xf>
    <xf numFmtId="0" fontId="8" fillId="33" borderId="10" xfId="84" applyFont="1" applyFill="1" applyBorder="1" applyAlignment="1">
      <alignment horizontal="right" wrapText="1"/>
      <protection/>
    </xf>
    <xf numFmtId="0" fontId="8" fillId="33" borderId="18" xfId="84" applyFont="1" applyFill="1" applyBorder="1" applyAlignment="1">
      <alignment horizontal="right" wrapText="1"/>
      <protection/>
    </xf>
    <xf numFmtId="0" fontId="8" fillId="33" borderId="0" xfId="84" applyFont="1" applyFill="1" applyAlignment="1">
      <alignment horizontal="center" wrapText="1"/>
      <protection/>
    </xf>
    <xf numFmtId="0" fontId="8" fillId="33" borderId="23" xfId="84" applyFont="1" applyFill="1" applyBorder="1" applyAlignment="1">
      <alignment horizontal="right" wrapText="1"/>
      <protection/>
    </xf>
    <xf numFmtId="0" fontId="8" fillId="33" borderId="24" xfId="84" applyFont="1" applyFill="1" applyBorder="1" applyAlignment="1">
      <alignment horizontal="right" wrapText="1"/>
      <protection/>
    </xf>
    <xf numFmtId="2" fontId="8" fillId="33" borderId="24" xfId="84" applyNumberFormat="1" applyFont="1" applyFill="1" applyBorder="1" applyAlignment="1">
      <alignment horizontal="right" wrapText="1"/>
      <protection/>
    </xf>
    <xf numFmtId="2" fontId="8" fillId="33" borderId="25" xfId="84" applyNumberFormat="1" applyFont="1" applyFill="1" applyBorder="1" applyAlignment="1">
      <alignment horizontal="right" wrapText="1"/>
      <protection/>
    </xf>
    <xf numFmtId="0" fontId="3" fillId="0" borderId="0" xfId="78" applyFont="1">
      <alignment/>
      <protection/>
    </xf>
    <xf numFmtId="0" fontId="8" fillId="0" borderId="0" xfId="78" applyFont="1" applyFill="1">
      <alignment/>
      <protection/>
    </xf>
    <xf numFmtId="0" fontId="8" fillId="33" borderId="0" xfId="79" applyFont="1" applyFill="1" applyAlignment="1">
      <alignment horizontal="left" vertical="top" wrapText="1" indent="1"/>
      <protection/>
    </xf>
    <xf numFmtId="0" fontId="8" fillId="33" borderId="0" xfId="79" applyFont="1" applyFill="1" applyAlignment="1" applyProtection="1">
      <alignment horizontal="left" vertical="top" wrapText="1" indent="1"/>
      <protection locked="0"/>
    </xf>
    <xf numFmtId="0" fontId="8" fillId="0" borderId="0" xfId="78" applyFont="1">
      <alignment/>
      <protection/>
    </xf>
    <xf numFmtId="0" fontId="35" fillId="0" borderId="0" xfId="77" applyFont="1" applyBorder="1">
      <alignment/>
      <protection/>
    </xf>
    <xf numFmtId="0" fontId="36" fillId="0" borderId="0" xfId="77" applyFont="1" applyBorder="1">
      <alignment/>
      <protection/>
    </xf>
    <xf numFmtId="0" fontId="27" fillId="0" borderId="0" xfId="77" applyFont="1" applyBorder="1">
      <alignment/>
      <protection/>
    </xf>
    <xf numFmtId="0" fontId="0" fillId="0" borderId="0" xfId="66">
      <alignment/>
      <protection/>
    </xf>
    <xf numFmtId="0" fontId="8" fillId="33" borderId="0" xfId="81" applyFont="1" applyFill="1">
      <alignment/>
      <protection/>
    </xf>
    <xf numFmtId="0" fontId="0" fillId="0" borderId="0" xfId="63">
      <alignment/>
      <protection/>
    </xf>
    <xf numFmtId="0" fontId="29" fillId="33" borderId="0" xfId="52" applyFont="1" applyFill="1" applyAlignment="1" applyProtection="1">
      <alignment/>
      <protection/>
    </xf>
    <xf numFmtId="0" fontId="30" fillId="33" borderId="0" xfId="80" applyFont="1" applyFill="1">
      <alignment/>
      <protection/>
    </xf>
    <xf numFmtId="0" fontId="5" fillId="33" borderId="0" xfId="58" applyFont="1" applyFill="1" applyBorder="1" applyAlignment="1" applyProtection="1">
      <alignment/>
      <protection/>
    </xf>
    <xf numFmtId="0" fontId="8" fillId="33" borderId="0" xfId="80" applyFont="1" applyFill="1">
      <alignment/>
      <protection/>
    </xf>
    <xf numFmtId="0" fontId="29" fillId="33" borderId="0" xfId="59" applyFont="1" applyFill="1" applyAlignment="1" applyProtection="1">
      <alignment/>
      <protection/>
    </xf>
    <xf numFmtId="176" fontId="27" fillId="33" borderId="0" xfId="80" applyNumberFormat="1" applyFont="1" applyFill="1" applyAlignment="1">
      <alignment vertical="top"/>
      <protection/>
    </xf>
    <xf numFmtId="176" fontId="11" fillId="33" borderId="0" xfId="81" applyNumberFormat="1" applyFont="1" applyFill="1" applyAlignment="1">
      <alignment vertical="top"/>
      <protection/>
    </xf>
    <xf numFmtId="0" fontId="1" fillId="33" borderId="0" xfId="63" applyFont="1" applyFill="1" applyBorder="1">
      <alignment/>
      <protection/>
    </xf>
    <xf numFmtId="176" fontId="8" fillId="33" borderId="0" xfId="80" applyNumberFormat="1" applyFont="1" applyFill="1" applyBorder="1" applyAlignment="1">
      <alignment horizontal="right"/>
      <protection/>
    </xf>
    <xf numFmtId="0" fontId="8" fillId="33" borderId="0" xfId="80" applyFont="1" applyFill="1" applyBorder="1">
      <alignment/>
      <protection/>
    </xf>
    <xf numFmtId="0" fontId="8" fillId="33" borderId="0" xfId="80" applyFont="1" applyFill="1" applyBorder="1" applyAlignment="1">
      <alignment horizontal="left" vertical="top" wrapText="1"/>
      <protection/>
    </xf>
    <xf numFmtId="173" fontId="8" fillId="33" borderId="26" xfId="76" applyNumberFormat="1" applyFont="1" applyFill="1" applyBorder="1" applyAlignment="1">
      <alignment/>
      <protection/>
    </xf>
    <xf numFmtId="0" fontId="8" fillId="33" borderId="26" xfId="80" applyFont="1" applyFill="1" applyBorder="1" applyAlignment="1">
      <alignment horizontal="right"/>
      <protection/>
    </xf>
    <xf numFmtId="3" fontId="3" fillId="33" borderId="26" xfId="80" applyNumberFormat="1" applyFont="1" applyFill="1" applyBorder="1" applyAlignment="1">
      <alignment horizontal="right" vertical="top" wrapText="1"/>
      <protection/>
    </xf>
    <xf numFmtId="0" fontId="8" fillId="33" borderId="26" xfId="80" applyFont="1" applyFill="1" applyBorder="1" applyAlignment="1">
      <alignment horizontal="justify" vertical="top" wrapText="1"/>
      <protection/>
    </xf>
    <xf numFmtId="173" fontId="8" fillId="33" borderId="0" xfId="76" applyNumberFormat="1" applyFont="1" applyFill="1" applyBorder="1" applyAlignment="1">
      <alignment/>
      <protection/>
    </xf>
    <xf numFmtId="0" fontId="8" fillId="33" borderId="0" xfId="80" applyFont="1" applyFill="1" applyBorder="1" applyAlignment="1">
      <alignment horizontal="right"/>
      <protection/>
    </xf>
    <xf numFmtId="3" fontId="3" fillId="33" borderId="0" xfId="80" applyNumberFormat="1" applyFont="1" applyFill="1" applyBorder="1" applyAlignment="1">
      <alignment horizontal="right" vertical="top" wrapText="1"/>
      <protection/>
    </xf>
    <xf numFmtId="0" fontId="8" fillId="33" borderId="0" xfId="80" applyFont="1" applyFill="1" applyBorder="1" applyAlignment="1">
      <alignment horizontal="justify" vertical="top" wrapText="1"/>
      <protection/>
    </xf>
    <xf numFmtId="168" fontId="8" fillId="33" borderId="0" xfId="63" applyNumberFormat="1" applyFont="1" applyFill="1" applyBorder="1">
      <alignment/>
      <protection/>
    </xf>
    <xf numFmtId="168" fontId="8" fillId="34" borderId="0" xfId="63" applyNumberFormat="1" applyFont="1" applyFill="1" applyBorder="1">
      <alignment/>
      <protection/>
    </xf>
    <xf numFmtId="0" fontId="3" fillId="33" borderId="0" xfId="80" applyFont="1" applyFill="1" applyBorder="1" applyAlignment="1">
      <alignment horizontal="right" vertical="top" wrapText="1"/>
      <protection/>
    </xf>
    <xf numFmtId="0" fontId="3" fillId="33" borderId="0" xfId="80" applyFont="1" applyFill="1" applyBorder="1" applyAlignment="1">
      <alignment horizontal="justify" vertical="top" wrapText="1"/>
      <protection/>
    </xf>
    <xf numFmtId="166" fontId="3" fillId="33" borderId="27" xfId="63" applyNumberFormat="1" applyFont="1" applyFill="1" applyBorder="1" applyAlignment="1">
      <alignment horizontal="right"/>
      <protection/>
    </xf>
    <xf numFmtId="166" fontId="3" fillId="33" borderId="27" xfId="80" applyNumberFormat="1" applyFont="1" applyFill="1" applyBorder="1" applyAlignment="1">
      <alignment horizontal="right"/>
      <protection/>
    </xf>
    <xf numFmtId="166" fontId="3" fillId="34" borderId="27" xfId="63" applyNumberFormat="1" applyFont="1" applyFill="1" applyBorder="1" applyAlignment="1">
      <alignment horizontal="right"/>
      <protection/>
    </xf>
    <xf numFmtId="0" fontId="3" fillId="33" borderId="27" xfId="80" applyFont="1" applyFill="1" applyBorder="1" applyAlignment="1">
      <alignment horizontal="right" vertical="top" wrapText="1"/>
      <protection/>
    </xf>
    <xf numFmtId="0" fontId="8" fillId="33" borderId="27" xfId="80" applyFont="1" applyFill="1" applyBorder="1" applyAlignment="1">
      <alignment horizontal="justify" vertical="top" wrapText="1"/>
      <protection/>
    </xf>
    <xf numFmtId="166" fontId="8" fillId="33" borderId="0" xfId="63" applyNumberFormat="1" applyFont="1" applyFill="1" applyBorder="1" applyAlignment="1">
      <alignment horizontal="right"/>
      <protection/>
    </xf>
    <xf numFmtId="166" fontId="8" fillId="33" borderId="0" xfId="80" applyNumberFormat="1" applyFont="1" applyFill="1" applyBorder="1" applyAlignment="1">
      <alignment horizontal="right"/>
      <protection/>
    </xf>
    <xf numFmtId="166" fontId="8" fillId="34" borderId="0" xfId="63" applyNumberFormat="1" applyFont="1" applyFill="1" applyBorder="1" applyAlignment="1">
      <alignment horizontal="right"/>
      <protection/>
    </xf>
    <xf numFmtId="0" fontId="3" fillId="33" borderId="27" xfId="80" applyFont="1" applyFill="1" applyBorder="1" applyAlignment="1">
      <alignment horizontal="left" vertical="top" wrapText="1"/>
      <protection/>
    </xf>
    <xf numFmtId="166" fontId="3" fillId="33" borderId="0" xfId="63" applyNumberFormat="1" applyFont="1" applyFill="1" applyBorder="1" applyAlignment="1">
      <alignment horizontal="right"/>
      <protection/>
    </xf>
    <xf numFmtId="166" fontId="3" fillId="33" borderId="0" xfId="80" applyNumberFormat="1" applyFont="1" applyFill="1" applyBorder="1" applyAlignment="1">
      <alignment horizontal="right"/>
      <protection/>
    </xf>
    <xf numFmtId="166" fontId="3" fillId="34" borderId="0" xfId="63" applyNumberFormat="1" applyFont="1" applyFill="1" applyBorder="1" applyAlignment="1">
      <alignment horizontal="right"/>
      <protection/>
    </xf>
    <xf numFmtId="166" fontId="8" fillId="33" borderId="10" xfId="63" applyNumberFormat="1" applyFont="1" applyFill="1" applyBorder="1" applyAlignment="1">
      <alignment horizontal="right"/>
      <protection/>
    </xf>
    <xf numFmtId="166" fontId="8" fillId="33" borderId="10" xfId="80" applyNumberFormat="1" applyFont="1" applyFill="1" applyBorder="1" applyAlignment="1">
      <alignment horizontal="right"/>
      <protection/>
    </xf>
    <xf numFmtId="166" fontId="8" fillId="34" borderId="10" xfId="63" applyNumberFormat="1" applyFont="1" applyFill="1" applyBorder="1" applyAlignment="1">
      <alignment horizontal="right"/>
      <protection/>
    </xf>
    <xf numFmtId="0" fontId="3" fillId="33" borderId="10" xfId="80" applyFont="1" applyFill="1" applyBorder="1" applyAlignment="1">
      <alignment horizontal="right" vertical="top" wrapText="1"/>
      <protection/>
    </xf>
    <xf numFmtId="0" fontId="8" fillId="33" borderId="10" xfId="80" applyFont="1" applyFill="1" applyBorder="1" applyAlignment="1">
      <alignment horizontal="justify" vertical="top" wrapText="1"/>
      <protection/>
    </xf>
    <xf numFmtId="0" fontId="8" fillId="33" borderId="10" xfId="80" applyFont="1" applyFill="1" applyBorder="1" applyAlignment="1">
      <alignment horizontal="left" vertical="top" wrapText="1"/>
      <protection/>
    </xf>
    <xf numFmtId="0" fontId="3" fillId="33" borderId="0" xfId="80" applyFont="1" applyFill="1" applyBorder="1" applyAlignment="1">
      <alignment horizontal="left" vertical="top" wrapText="1"/>
      <protection/>
    </xf>
    <xf numFmtId="176" fontId="8" fillId="33" borderId="0" xfId="80" applyNumberFormat="1" applyFont="1" applyFill="1" applyBorder="1" applyAlignment="1">
      <alignment horizontal="right" wrapText="1"/>
      <protection/>
    </xf>
    <xf numFmtId="176" fontId="8" fillId="34" borderId="0" xfId="80" applyNumberFormat="1" applyFont="1" applyFill="1" applyBorder="1" applyAlignment="1">
      <alignment horizontal="right" wrapText="1"/>
      <protection/>
    </xf>
    <xf numFmtId="0" fontId="8" fillId="33" borderId="10" xfId="80" applyFont="1" applyFill="1" applyBorder="1">
      <alignment/>
      <protection/>
    </xf>
    <xf numFmtId="176" fontId="8" fillId="33" borderId="10" xfId="80" applyNumberFormat="1" applyFont="1" applyFill="1" applyBorder="1" applyAlignment="1">
      <alignment horizontal="right" wrapText="1"/>
      <protection/>
    </xf>
    <xf numFmtId="172" fontId="8" fillId="33" borderId="0" xfId="63" applyNumberFormat="1" applyFont="1" applyFill="1" applyAlignment="1">
      <alignment horizontal="right"/>
      <protection/>
    </xf>
    <xf numFmtId="172" fontId="3" fillId="33" borderId="0" xfId="63" applyNumberFormat="1" applyFont="1" applyFill="1" applyAlignment="1">
      <alignment horizontal="right"/>
      <protection/>
    </xf>
    <xf numFmtId="176" fontId="8" fillId="33" borderId="0" xfId="80" applyNumberFormat="1" applyFont="1" applyFill="1" applyBorder="1" applyAlignment="1">
      <alignment vertical="top" wrapText="1"/>
      <protection/>
    </xf>
    <xf numFmtId="176" fontId="8" fillId="33" borderId="0" xfId="80" applyNumberFormat="1" applyFont="1" applyFill="1" applyBorder="1" applyAlignment="1">
      <alignment horizontal="right" vertical="top" wrapText="1"/>
      <protection/>
    </xf>
    <xf numFmtId="176" fontId="3" fillId="33" borderId="0" xfId="80" applyNumberFormat="1" applyFont="1" applyFill="1" applyBorder="1" applyAlignment="1">
      <alignment vertical="top"/>
      <protection/>
    </xf>
    <xf numFmtId="0" fontId="0" fillId="0" borderId="0" xfId="63" applyFont="1">
      <alignment/>
      <protection/>
    </xf>
    <xf numFmtId="0" fontId="3" fillId="0" borderId="0" xfId="63" applyFont="1">
      <alignment/>
      <protection/>
    </xf>
    <xf numFmtId="0" fontId="8" fillId="33" borderId="0" xfId="82" applyFont="1" applyFill="1">
      <alignment/>
      <protection/>
    </xf>
    <xf numFmtId="0" fontId="8" fillId="35" borderId="0" xfId="82" applyFont="1" applyFill="1" applyBorder="1">
      <alignment/>
      <protection/>
    </xf>
    <xf numFmtId="0" fontId="3" fillId="33" borderId="0" xfId="82" applyFont="1" applyFill="1">
      <alignment/>
      <protection/>
    </xf>
    <xf numFmtId="166" fontId="3" fillId="33" borderId="27" xfId="69" applyNumberFormat="1" applyFont="1" applyFill="1" applyBorder="1" applyAlignment="1">
      <alignment horizontal="right"/>
      <protection/>
    </xf>
    <xf numFmtId="166" fontId="3" fillId="33" borderId="27" xfId="82" applyNumberFormat="1" applyFont="1" applyFill="1" applyBorder="1" applyAlignment="1">
      <alignment horizontal="right"/>
      <protection/>
    </xf>
    <xf numFmtId="166" fontId="3" fillId="34" borderId="27" xfId="69" applyNumberFormat="1" applyFont="1" applyFill="1" applyBorder="1" applyAlignment="1">
      <alignment horizontal="right"/>
      <protection/>
    </xf>
    <xf numFmtId="0" fontId="3" fillId="33" borderId="27" xfId="82" applyFont="1" applyFill="1" applyBorder="1">
      <alignment/>
      <protection/>
    </xf>
    <xf numFmtId="166" fontId="8" fillId="33" borderId="0" xfId="82" applyNumberFormat="1" applyFont="1" applyFill="1" applyBorder="1" applyAlignment="1">
      <alignment horizontal="right" wrapText="1"/>
      <protection/>
    </xf>
    <xf numFmtId="166" fontId="8" fillId="33" borderId="0" xfId="82" applyNumberFormat="1" applyFont="1" applyFill="1" applyAlignment="1">
      <alignment horizontal="right"/>
      <protection/>
    </xf>
    <xf numFmtId="166" fontId="8" fillId="34" borderId="0" xfId="82" applyNumberFormat="1" applyFont="1" applyFill="1" applyBorder="1" applyAlignment="1">
      <alignment horizontal="right" wrapText="1"/>
      <protection/>
    </xf>
    <xf numFmtId="166" fontId="8" fillId="33" borderId="0" xfId="82" applyNumberFormat="1" applyFont="1" applyFill="1" applyAlignment="1">
      <alignment horizontal="right" wrapText="1"/>
      <protection/>
    </xf>
    <xf numFmtId="166" fontId="8" fillId="34" borderId="0" xfId="82" applyNumberFormat="1" applyFont="1" applyFill="1" applyAlignment="1">
      <alignment horizontal="right" wrapText="1"/>
      <protection/>
    </xf>
    <xf numFmtId="0" fontId="8" fillId="33" borderId="0" xfId="82" applyFont="1" applyFill="1" applyAlignment="1">
      <alignment wrapText="1"/>
      <protection/>
    </xf>
    <xf numFmtId="0" fontId="3" fillId="33" borderId="27" xfId="82" applyFont="1" applyFill="1" applyBorder="1" applyAlignment="1">
      <alignment wrapText="1"/>
      <protection/>
    </xf>
    <xf numFmtId="0" fontId="3" fillId="33" borderId="0" xfId="82" applyFont="1" applyFill="1" applyAlignment="1">
      <alignment wrapText="1"/>
      <protection/>
    </xf>
    <xf numFmtId="166" fontId="3" fillId="33" borderId="0" xfId="82" applyNumberFormat="1" applyFont="1" applyFill="1" applyBorder="1" applyAlignment="1">
      <alignment horizontal="right" wrapText="1"/>
      <protection/>
    </xf>
    <xf numFmtId="166" fontId="3" fillId="33" borderId="0" xfId="82" applyNumberFormat="1" applyFont="1" applyFill="1" applyAlignment="1">
      <alignment horizontal="right"/>
      <protection/>
    </xf>
    <xf numFmtId="166" fontId="3" fillId="34" borderId="0" xfId="82" applyNumberFormat="1" applyFont="1" applyFill="1" applyBorder="1" applyAlignment="1">
      <alignment horizontal="right" wrapText="1"/>
      <protection/>
    </xf>
    <xf numFmtId="166" fontId="8" fillId="33" borderId="10" xfId="82" applyNumberFormat="1" applyFont="1" applyFill="1" applyBorder="1" applyAlignment="1">
      <alignment horizontal="right" wrapText="1"/>
      <protection/>
    </xf>
    <xf numFmtId="166" fontId="8" fillId="33" borderId="10" xfId="82" applyNumberFormat="1" applyFont="1" applyFill="1" applyBorder="1" applyAlignment="1">
      <alignment horizontal="right"/>
      <protection/>
    </xf>
    <xf numFmtId="166" fontId="8" fillId="34" borderId="10" xfId="82" applyNumberFormat="1" applyFont="1" applyFill="1" applyBorder="1" applyAlignment="1">
      <alignment horizontal="right" wrapText="1"/>
      <protection/>
    </xf>
    <xf numFmtId="0" fontId="8" fillId="33" borderId="10" xfId="82" applyFont="1" applyFill="1" applyBorder="1" applyAlignment="1">
      <alignment wrapText="1"/>
      <protection/>
    </xf>
    <xf numFmtId="0" fontId="8" fillId="34" borderId="0" xfId="82" applyFont="1" applyFill="1" applyAlignment="1">
      <alignment horizontal="right" wrapText="1"/>
      <protection/>
    </xf>
    <xf numFmtId="0" fontId="8" fillId="33" borderId="10" xfId="82" applyFont="1" applyFill="1" applyBorder="1">
      <alignment/>
      <protection/>
    </xf>
    <xf numFmtId="0" fontId="8" fillId="33" borderId="10" xfId="82" applyFont="1" applyFill="1" applyBorder="1" applyAlignment="1">
      <alignment horizontal="right" wrapText="1"/>
      <protection/>
    </xf>
    <xf numFmtId="172" fontId="8" fillId="33" borderId="0" xfId="69" applyNumberFormat="1" applyFont="1" applyFill="1" applyBorder="1" applyAlignment="1">
      <alignment horizontal="right"/>
      <protection/>
    </xf>
    <xf numFmtId="172" fontId="8" fillId="33" borderId="0" xfId="82" applyNumberFormat="1" applyFont="1" applyFill="1" applyBorder="1" applyAlignment="1">
      <alignment horizontal="right"/>
      <protection/>
    </xf>
    <xf numFmtId="0" fontId="8" fillId="33" borderId="0" xfId="82" applyFont="1" applyFill="1" applyBorder="1" applyAlignment="1">
      <alignment horizontal="right" wrapText="1"/>
      <protection/>
    </xf>
    <xf numFmtId="176" fontId="8" fillId="33" borderId="0" xfId="82" applyNumberFormat="1" applyFont="1" applyFill="1" applyAlignment="1">
      <alignment vertical="top" wrapText="1"/>
      <protection/>
    </xf>
    <xf numFmtId="176" fontId="3" fillId="33" borderId="0" xfId="82" applyNumberFormat="1" applyFont="1" applyFill="1" applyAlignment="1">
      <alignment vertical="top"/>
      <protection/>
    </xf>
    <xf numFmtId="0" fontId="8" fillId="33" borderId="0" xfId="82" applyFont="1" applyFill="1" applyBorder="1">
      <alignment/>
      <protection/>
    </xf>
    <xf numFmtId="166" fontId="3" fillId="33" borderId="27" xfId="69" applyNumberFormat="1" applyFont="1" applyFill="1" applyBorder="1">
      <alignment/>
      <protection/>
    </xf>
    <xf numFmtId="166" fontId="3" fillId="33" borderId="27" xfId="82" applyNumberFormat="1" applyFont="1" applyFill="1" applyBorder="1" applyAlignment="1">
      <alignment horizontal="right" wrapText="1"/>
      <protection/>
    </xf>
    <xf numFmtId="166" fontId="3" fillId="34" borderId="27" xfId="69" applyNumberFormat="1" applyFont="1" applyFill="1" applyBorder="1">
      <alignment/>
      <protection/>
    </xf>
    <xf numFmtId="166" fontId="3" fillId="33" borderId="13" xfId="69" applyNumberFormat="1" applyFont="1" applyFill="1" applyBorder="1">
      <alignment/>
      <protection/>
    </xf>
    <xf numFmtId="166" fontId="3" fillId="33" borderId="13" xfId="82" applyNumberFormat="1" applyFont="1" applyFill="1" applyBorder="1" applyAlignment="1">
      <alignment horizontal="right" wrapText="1"/>
      <protection/>
    </xf>
    <xf numFmtId="166" fontId="3" fillId="34" borderId="13" xfId="69" applyNumberFormat="1" applyFont="1" applyFill="1" applyBorder="1">
      <alignment/>
      <protection/>
    </xf>
    <xf numFmtId="0" fontId="3" fillId="33" borderId="13" xfId="82" applyFont="1" applyFill="1" applyBorder="1">
      <alignment/>
      <protection/>
    </xf>
    <xf numFmtId="0" fontId="3" fillId="33" borderId="13" xfId="82" applyFont="1" applyFill="1" applyBorder="1" applyAlignment="1">
      <alignment wrapText="1"/>
      <protection/>
    </xf>
    <xf numFmtId="176" fontId="8" fillId="33" borderId="0" xfId="82" applyNumberFormat="1" applyFont="1" applyFill="1" applyAlignment="1">
      <alignment horizontal="right" wrapText="1"/>
      <protection/>
    </xf>
    <xf numFmtId="176" fontId="3" fillId="33" borderId="0" xfId="82" applyNumberFormat="1" applyFont="1" applyFill="1" applyBorder="1" applyAlignment="1">
      <alignment horizontal="right" wrapText="1"/>
      <protection/>
    </xf>
    <xf numFmtId="176" fontId="8" fillId="34" borderId="0" xfId="82" applyNumberFormat="1" applyFont="1" applyFill="1" applyAlignment="1">
      <alignment horizontal="right" wrapText="1"/>
      <protection/>
    </xf>
    <xf numFmtId="0" fontId="3" fillId="33" borderId="10" xfId="82" applyFont="1" applyFill="1" applyBorder="1" applyAlignment="1">
      <alignment horizontal="right" wrapText="1"/>
      <protection/>
    </xf>
    <xf numFmtId="172" fontId="8" fillId="33" borderId="0" xfId="69" applyNumberFormat="1" applyFont="1" applyFill="1" applyBorder="1">
      <alignment/>
      <protection/>
    </xf>
    <xf numFmtId="172" fontId="3" fillId="33" borderId="0" xfId="82" applyNumberFormat="1" applyFont="1" applyFill="1" applyBorder="1" applyAlignment="1">
      <alignment horizontal="right" wrapText="1"/>
      <protection/>
    </xf>
    <xf numFmtId="49" fontId="8" fillId="33" borderId="0" xfId="82" applyNumberFormat="1" applyFont="1" applyFill="1" applyBorder="1" applyAlignment="1">
      <alignment vertical="top" wrapText="1"/>
      <protection/>
    </xf>
    <xf numFmtId="176" fontId="8" fillId="33" borderId="0" xfId="82" applyNumberFormat="1" applyFont="1" applyFill="1" applyBorder="1" applyAlignment="1">
      <alignment vertical="top" wrapText="1"/>
      <protection/>
    </xf>
    <xf numFmtId="176" fontId="8" fillId="33" borderId="0" xfId="82" applyNumberFormat="1" applyFont="1" applyFill="1" applyBorder="1" applyAlignment="1">
      <alignment horizontal="right" wrapText="1"/>
      <protection/>
    </xf>
    <xf numFmtId="0" fontId="20" fillId="33" borderId="0" xfId="82" applyFont="1" applyFill="1" applyAlignment="1">
      <alignment wrapText="1"/>
      <protection/>
    </xf>
    <xf numFmtId="0" fontId="21" fillId="33" borderId="0" xfId="82" applyFont="1" applyFill="1" applyAlignment="1">
      <alignment wrapText="1"/>
      <protection/>
    </xf>
    <xf numFmtId="166" fontId="8" fillId="33" borderId="27" xfId="69" applyNumberFormat="1" applyFont="1" applyFill="1" applyBorder="1" applyAlignment="1">
      <alignment horizontal="right"/>
      <protection/>
    </xf>
    <xf numFmtId="15" fontId="3" fillId="33" borderId="27" xfId="82" applyNumberFormat="1" applyFont="1" applyFill="1" applyBorder="1">
      <alignment/>
      <protection/>
    </xf>
    <xf numFmtId="166" fontId="3" fillId="34" borderId="0" xfId="76" applyNumberFormat="1" applyFont="1" applyFill="1" applyBorder="1" applyAlignment="1">
      <alignment horizontal="right"/>
      <protection/>
    </xf>
    <xf numFmtId="166" fontId="8" fillId="0" borderId="0" xfId="76" applyNumberFormat="1" applyFont="1" applyFill="1" applyBorder="1" applyAlignment="1">
      <alignment horizontal="right"/>
      <protection/>
    </xf>
    <xf numFmtId="166" fontId="8" fillId="33" borderId="0" xfId="82" applyNumberFormat="1" applyFont="1" applyFill="1" applyBorder="1" applyAlignment="1">
      <alignment horizontal="right"/>
      <protection/>
    </xf>
    <xf numFmtId="49" fontId="8" fillId="33" borderId="0" xfId="82" applyNumberFormat="1" applyFont="1" applyFill="1" applyAlignment="1">
      <alignment wrapText="1"/>
      <protection/>
    </xf>
    <xf numFmtId="166" fontId="3" fillId="0" borderId="0" xfId="76" applyNumberFormat="1" applyFont="1" applyFill="1" applyBorder="1" applyAlignment="1">
      <alignment horizontal="right"/>
      <protection/>
    </xf>
    <xf numFmtId="166" fontId="3" fillId="33" borderId="0" xfId="82" applyNumberFormat="1" applyFont="1" applyFill="1" applyBorder="1" applyAlignment="1">
      <alignment horizontal="right"/>
      <protection/>
    </xf>
    <xf numFmtId="15" fontId="3" fillId="33" borderId="0" xfId="82" applyNumberFormat="1" applyFont="1" applyFill="1" applyAlignment="1" applyProtection="1">
      <alignment wrapText="1"/>
      <protection locked="0"/>
    </xf>
    <xf numFmtId="166" fontId="3" fillId="0" borderId="27" xfId="76" applyNumberFormat="1" applyFont="1" applyFill="1" applyBorder="1" applyAlignment="1">
      <alignment horizontal="right"/>
      <protection/>
    </xf>
    <xf numFmtId="15" fontId="3" fillId="33" borderId="27" xfId="82" applyNumberFormat="1" applyFont="1" applyFill="1" applyBorder="1" applyAlignment="1" applyProtection="1">
      <alignment wrapText="1"/>
      <protection locked="0"/>
    </xf>
    <xf numFmtId="166" fontId="21" fillId="0" borderId="0" xfId="76" applyNumberFormat="1" applyFont="1" applyFill="1" applyBorder="1" applyAlignment="1">
      <alignment horizontal="right"/>
      <protection/>
    </xf>
    <xf numFmtId="166" fontId="20" fillId="0" borderId="0" xfId="76" applyNumberFormat="1" applyFont="1" applyFill="1" applyBorder="1" applyAlignment="1">
      <alignment horizontal="right"/>
      <protection/>
    </xf>
    <xf numFmtId="0" fontId="8" fillId="0" borderId="10" xfId="63" applyFont="1" applyBorder="1" applyAlignment="1">
      <alignment horizontal="right"/>
      <protection/>
    </xf>
    <xf numFmtId="176" fontId="8" fillId="33" borderId="10" xfId="82" applyNumberFormat="1" applyFont="1" applyFill="1" applyBorder="1" applyAlignment="1">
      <alignment vertical="top" wrapText="1"/>
      <protection/>
    </xf>
    <xf numFmtId="49" fontId="8" fillId="33" borderId="10" xfId="82" applyNumberFormat="1" applyFont="1" applyFill="1" applyBorder="1" applyAlignment="1">
      <alignment horizontal="right" wrapText="1"/>
      <protection/>
    </xf>
    <xf numFmtId="168" fontId="8" fillId="33" borderId="10" xfId="69" applyNumberFormat="1" applyFont="1" applyFill="1" applyBorder="1" applyAlignment="1">
      <alignment horizontal="right" wrapText="1"/>
      <protection/>
    </xf>
    <xf numFmtId="168" fontId="8" fillId="33" borderId="0" xfId="69" applyNumberFormat="1" applyFont="1" applyFill="1" applyBorder="1" applyAlignment="1">
      <alignment horizontal="right" wrapText="1"/>
      <protection/>
    </xf>
    <xf numFmtId="49" fontId="8" fillId="33" borderId="0" xfId="82" applyNumberFormat="1" applyFont="1" applyFill="1" applyBorder="1" applyAlignment="1">
      <alignment horizontal="right" wrapText="1"/>
      <protection/>
    </xf>
    <xf numFmtId="49" fontId="8" fillId="33" borderId="0" xfId="69" applyNumberFormat="1" applyFont="1" applyFill="1" applyBorder="1" applyAlignment="1">
      <alignment horizontal="right" wrapText="1"/>
      <protection/>
    </xf>
    <xf numFmtId="0" fontId="3" fillId="33" borderId="0" xfId="82" applyFont="1" applyFill="1" applyBorder="1">
      <alignment/>
      <protection/>
    </xf>
    <xf numFmtId="177" fontId="3" fillId="0" borderId="27" xfId="76" applyNumberFormat="1" applyFont="1" applyFill="1" applyBorder="1" applyAlignment="1">
      <alignment horizontal="right"/>
      <protection/>
    </xf>
    <xf numFmtId="177" fontId="3" fillId="33" borderId="27" xfId="82" applyNumberFormat="1" applyFont="1" applyFill="1" applyBorder="1">
      <alignment/>
      <protection/>
    </xf>
    <xf numFmtId="177" fontId="3" fillId="34" borderId="27" xfId="76" applyNumberFormat="1" applyFont="1" applyFill="1" applyBorder="1" applyAlignment="1">
      <alignment horizontal="right"/>
      <protection/>
    </xf>
    <xf numFmtId="177" fontId="8" fillId="0" borderId="0" xfId="82" applyNumberFormat="1" applyFont="1" applyFill="1" applyBorder="1">
      <alignment/>
      <protection/>
    </xf>
    <xf numFmtId="177" fontId="3" fillId="33" borderId="0" xfId="82" applyNumberFormat="1" applyFont="1" applyFill="1" applyBorder="1">
      <alignment/>
      <protection/>
    </xf>
    <xf numFmtId="177" fontId="8" fillId="34" borderId="0" xfId="82" applyNumberFormat="1" applyFont="1" applyFill="1" applyBorder="1">
      <alignment/>
      <protection/>
    </xf>
    <xf numFmtId="177" fontId="8" fillId="0" borderId="0" xfId="76" applyNumberFormat="1" applyFont="1" applyFill="1" applyBorder="1" applyAlignment="1">
      <alignment/>
      <protection/>
    </xf>
    <xf numFmtId="177" fontId="8" fillId="34" borderId="0" xfId="76" applyNumberFormat="1" applyFont="1" applyFill="1" applyBorder="1" applyAlignment="1">
      <alignment horizontal="right"/>
      <protection/>
    </xf>
    <xf numFmtId="177" fontId="8" fillId="34" borderId="0" xfId="76" applyNumberFormat="1" applyFont="1" applyFill="1" applyBorder="1" applyAlignment="1">
      <alignment/>
      <protection/>
    </xf>
    <xf numFmtId="177" fontId="3" fillId="0" borderId="0" xfId="76" applyNumberFormat="1" applyFont="1" applyFill="1" applyBorder="1" applyAlignment="1">
      <alignment/>
      <protection/>
    </xf>
    <xf numFmtId="177" fontId="3" fillId="34" borderId="0" xfId="76" applyNumberFormat="1" applyFont="1" applyFill="1" applyBorder="1" applyAlignment="1">
      <alignment/>
      <protection/>
    </xf>
    <xf numFmtId="177" fontId="8" fillId="0" borderId="0" xfId="82" applyNumberFormat="1" applyFont="1" applyFill="1">
      <alignment/>
      <protection/>
    </xf>
    <xf numFmtId="177" fontId="8" fillId="34" borderId="0" xfId="82" applyNumberFormat="1" applyFont="1" applyFill="1">
      <alignment/>
      <protection/>
    </xf>
    <xf numFmtId="177" fontId="3" fillId="0" borderId="13" xfId="76" applyNumberFormat="1" applyFont="1" applyFill="1" applyBorder="1" applyAlignment="1">
      <alignment/>
      <protection/>
    </xf>
    <xf numFmtId="177" fontId="3" fillId="33" borderId="13" xfId="82" applyNumberFormat="1" applyFont="1" applyFill="1" applyBorder="1">
      <alignment/>
      <protection/>
    </xf>
    <xf numFmtId="177" fontId="3" fillId="34" borderId="13" xfId="76" applyNumberFormat="1" applyFont="1" applyFill="1" applyBorder="1" applyAlignment="1">
      <alignment/>
      <protection/>
    </xf>
    <xf numFmtId="177" fontId="8" fillId="0" borderId="0" xfId="82" applyNumberFormat="1" applyFont="1" applyFill="1" applyAlignment="1">
      <alignment horizontal="right" wrapText="1"/>
      <protection/>
    </xf>
    <xf numFmtId="177" fontId="8" fillId="34" borderId="0" xfId="82" applyNumberFormat="1" applyFont="1" applyFill="1" applyAlignment="1">
      <alignment horizontal="right" wrapText="1"/>
      <protection/>
    </xf>
    <xf numFmtId="177" fontId="3" fillId="0" borderId="10" xfId="76" applyNumberFormat="1" applyFont="1" applyFill="1" applyBorder="1" applyAlignment="1">
      <alignment/>
      <protection/>
    </xf>
    <xf numFmtId="177" fontId="3" fillId="33" borderId="10" xfId="82" applyNumberFormat="1" applyFont="1" applyFill="1" applyBorder="1">
      <alignment/>
      <protection/>
    </xf>
    <xf numFmtId="177" fontId="3" fillId="34" borderId="10" xfId="76" applyNumberFormat="1" applyFont="1" applyFill="1" applyBorder="1" applyAlignment="1">
      <alignment/>
      <protection/>
    </xf>
    <xf numFmtId="0" fontId="3" fillId="33" borderId="10" xfId="82" applyFont="1" applyFill="1" applyBorder="1">
      <alignment/>
      <protection/>
    </xf>
    <xf numFmtId="178" fontId="8" fillId="0" borderId="0" xfId="76" applyNumberFormat="1" applyFont="1" applyBorder="1" applyAlignment="1">
      <alignment/>
      <protection/>
    </xf>
    <xf numFmtId="178" fontId="3" fillId="33" borderId="0" xfId="82" applyNumberFormat="1" applyFont="1" applyFill="1" applyBorder="1">
      <alignment/>
      <protection/>
    </xf>
    <xf numFmtId="166" fontId="3" fillId="33" borderId="0" xfId="82" applyNumberFormat="1" applyFont="1" applyFill="1" applyBorder="1">
      <alignment/>
      <protection/>
    </xf>
    <xf numFmtId="166" fontId="8" fillId="33" borderId="0" xfId="82" applyNumberFormat="1" applyFont="1" applyFill="1">
      <alignment/>
      <protection/>
    </xf>
    <xf numFmtId="166" fontId="8" fillId="33" borderId="0" xfId="82" applyNumberFormat="1" applyFont="1" applyFill="1" applyAlignment="1">
      <alignment wrapText="1"/>
      <protection/>
    </xf>
    <xf numFmtId="0" fontId="32" fillId="33" borderId="0" xfId="82" applyFont="1" applyFill="1" applyAlignment="1">
      <alignment wrapText="1"/>
      <protection/>
    </xf>
    <xf numFmtId="172" fontId="8" fillId="33" borderId="0" xfId="82" applyNumberFormat="1" applyFont="1" applyFill="1" applyBorder="1" applyAlignment="1">
      <alignment horizontal="right" wrapText="1"/>
      <protection/>
    </xf>
    <xf numFmtId="172" fontId="3" fillId="33" borderId="0" xfId="42" applyNumberFormat="1" applyFont="1" applyFill="1" applyBorder="1" applyAlignment="1">
      <alignment horizontal="right" wrapText="1"/>
    </xf>
    <xf numFmtId="176" fontId="3" fillId="33" borderId="0" xfId="82" applyNumberFormat="1" applyFont="1" applyFill="1" applyAlignment="1">
      <alignment vertical="top" wrapText="1"/>
      <protection/>
    </xf>
    <xf numFmtId="0" fontId="33" fillId="0" borderId="0" xfId="0" applyFont="1" applyAlignment="1">
      <alignment vertical="center"/>
    </xf>
    <xf numFmtId="0" fontId="0" fillId="33" borderId="0" xfId="0" applyFill="1" applyAlignment="1">
      <alignment vertical="center"/>
    </xf>
    <xf numFmtId="166" fontId="3" fillId="34" borderId="0" xfId="87" applyNumberFormat="1" applyFont="1" applyFill="1" applyBorder="1" applyAlignment="1">
      <alignment horizontal="right"/>
    </xf>
    <xf numFmtId="166" fontId="3" fillId="34" borderId="12" xfId="87" applyNumberFormat="1" applyFont="1" applyFill="1" applyBorder="1" applyAlignment="1">
      <alignment horizontal="right"/>
    </xf>
    <xf numFmtId="178" fontId="8" fillId="33" borderId="0" xfId="76" applyNumberFormat="1" applyFont="1" applyFill="1" applyBorder="1" applyAlignment="1">
      <alignment/>
      <protection/>
    </xf>
    <xf numFmtId="0" fontId="8" fillId="33" borderId="10" xfId="63" applyFont="1" applyFill="1" applyBorder="1" applyAlignment="1">
      <alignment horizontal="right"/>
      <protection/>
    </xf>
    <xf numFmtId="0" fontId="8" fillId="0" borderId="10" xfId="66" applyFont="1" applyBorder="1" applyAlignment="1">
      <alignment horizontal="right"/>
      <protection/>
    </xf>
    <xf numFmtId="0" fontId="8" fillId="0" borderId="0" xfId="0" applyFont="1" applyAlignment="1">
      <alignment vertical="center"/>
    </xf>
    <xf numFmtId="0" fontId="8" fillId="33" borderId="27" xfId="82" applyFont="1" applyFill="1" applyBorder="1" applyAlignment="1">
      <alignment wrapText="1"/>
      <protection/>
    </xf>
    <xf numFmtId="0" fontId="8" fillId="33" borderId="26" xfId="82" applyFont="1" applyFill="1" applyBorder="1" applyAlignment="1">
      <alignment wrapText="1"/>
      <protection/>
    </xf>
    <xf numFmtId="166" fontId="3" fillId="33" borderId="26" xfId="82" applyNumberFormat="1" applyFont="1" applyFill="1" applyBorder="1">
      <alignment/>
      <protection/>
    </xf>
    <xf numFmtId="0" fontId="3" fillId="0" borderId="10" xfId="63" applyFont="1" applyBorder="1" applyAlignment="1">
      <alignment horizontal="right"/>
      <protection/>
    </xf>
    <xf numFmtId="0" fontId="8" fillId="36" borderId="0" xfId="82" applyFont="1" applyFill="1" applyAlignment="1">
      <alignment horizontal="right" wrapText="1"/>
      <protection/>
    </xf>
    <xf numFmtId="176" fontId="3" fillId="36" borderId="0" xfId="82" applyNumberFormat="1" applyFont="1" applyFill="1" applyAlignment="1">
      <alignment horizontal="right" wrapText="1"/>
      <protection/>
    </xf>
    <xf numFmtId="166" fontId="8" fillId="36" borderId="0" xfId="82" applyNumberFormat="1" applyFont="1" applyFill="1" applyAlignment="1">
      <alignment wrapText="1"/>
      <protection/>
    </xf>
    <xf numFmtId="166" fontId="3" fillId="36" borderId="0" xfId="42" applyNumberFormat="1" applyFont="1" applyFill="1" applyAlignment="1">
      <alignment/>
    </xf>
    <xf numFmtId="166" fontId="3" fillId="36" borderId="26" xfId="42" applyNumberFormat="1" applyFont="1" applyFill="1" applyBorder="1" applyAlignment="1">
      <alignment/>
    </xf>
    <xf numFmtId="173" fontId="8" fillId="34" borderId="0" xfId="76" applyNumberFormat="1" applyFont="1" applyFill="1" applyBorder="1" applyAlignment="1">
      <alignment horizontal="right"/>
      <protection/>
    </xf>
    <xf numFmtId="173" fontId="8" fillId="34" borderId="26" xfId="76" applyNumberFormat="1" applyFont="1" applyFill="1" applyBorder="1" applyAlignment="1">
      <alignment horizontal="right"/>
      <protection/>
    </xf>
    <xf numFmtId="166" fontId="3" fillId="0" borderId="0" xfId="69" applyNumberFormat="1" applyFont="1" applyFill="1">
      <alignment/>
      <protection/>
    </xf>
    <xf numFmtId="166" fontId="3" fillId="36" borderId="27" xfId="42" applyNumberFormat="1" applyFont="1" applyFill="1" applyBorder="1" applyAlignment="1">
      <alignment horizontal="right" vertical="center" wrapText="1"/>
    </xf>
    <xf numFmtId="166" fontId="3" fillId="33" borderId="27" xfId="82" applyNumberFormat="1" applyFont="1" applyFill="1" applyBorder="1" applyAlignment="1">
      <alignment horizontal="right" vertical="center" wrapText="1"/>
      <protection/>
    </xf>
    <xf numFmtId="0" fontId="0" fillId="0" borderId="0" xfId="77" applyFont="1" applyBorder="1" applyAlignment="1">
      <alignment vertical="top" wrapText="1" readingOrder="1"/>
      <protection/>
    </xf>
    <xf numFmtId="0" fontId="8" fillId="0" borderId="0" xfId="65" applyFont="1" applyAlignment="1">
      <alignment vertical="top" wrapText="1"/>
      <protection/>
    </xf>
    <xf numFmtId="0" fontId="0" fillId="0" borderId="0" xfId="0" applyAlignment="1">
      <alignment vertical="top"/>
    </xf>
    <xf numFmtId="0" fontId="8" fillId="0" borderId="0" xfId="69" applyFont="1" applyFill="1" applyBorder="1" applyAlignment="1">
      <alignment vertical="top" wrapText="1"/>
      <protection/>
    </xf>
    <xf numFmtId="0" fontId="0" fillId="0" borderId="0" xfId="0" applyAlignment="1">
      <alignment vertical="top" wrapText="1"/>
    </xf>
    <xf numFmtId="0" fontId="8" fillId="0" borderId="0" xfId="69" applyFont="1" applyFill="1" applyBorder="1" applyAlignment="1">
      <alignment/>
      <protection/>
    </xf>
    <xf numFmtId="0" fontId="8" fillId="0" borderId="0" xfId="69" applyNumberFormat="1" applyFont="1" applyFill="1" applyBorder="1" applyAlignment="1">
      <alignment vertical="top" wrapText="1"/>
      <protection/>
    </xf>
    <xf numFmtId="0" fontId="8" fillId="0" borderId="10" xfId="69" applyFont="1" applyFill="1" applyBorder="1" applyAlignment="1">
      <alignment horizontal="center"/>
      <protection/>
    </xf>
    <xf numFmtId="0" fontId="3" fillId="0" borderId="0" xfId="69" applyFont="1" applyFill="1" applyBorder="1" applyAlignment="1">
      <alignment/>
      <protection/>
    </xf>
    <xf numFmtId="0" fontId="0" fillId="0" borderId="0" xfId="0" applyAlignment="1">
      <alignment/>
    </xf>
    <xf numFmtId="0" fontId="9" fillId="0" borderId="0" xfId="0" applyFont="1" applyAlignment="1">
      <alignment/>
    </xf>
    <xf numFmtId="0" fontId="3" fillId="33" borderId="0" xfId="69" applyFont="1" applyFill="1" applyBorder="1" applyAlignment="1">
      <alignment wrapText="1"/>
      <protection/>
    </xf>
    <xf numFmtId="0" fontId="0" fillId="0" borderId="0" xfId="0" applyAlignment="1">
      <alignment wrapText="1"/>
    </xf>
    <xf numFmtId="0" fontId="8" fillId="33" borderId="0" xfId="69" applyFont="1" applyFill="1" applyBorder="1" applyAlignment="1">
      <alignment wrapText="1"/>
      <protection/>
    </xf>
    <xf numFmtId="0" fontId="0" fillId="0" borderId="0" xfId="0" applyFont="1" applyAlignment="1">
      <alignment wrapText="1"/>
    </xf>
    <xf numFmtId="0" fontId="8" fillId="33" borderId="0" xfId="69" applyFont="1" applyFill="1" applyBorder="1" applyAlignment="1">
      <alignment horizontal="left" wrapText="1" indent="1"/>
      <protection/>
    </xf>
    <xf numFmtId="0" fontId="0" fillId="0" borderId="0" xfId="0" applyFont="1" applyAlignment="1">
      <alignment horizontal="left" wrapText="1" indent="1"/>
    </xf>
    <xf numFmtId="0" fontId="8" fillId="33" borderId="0" xfId="69" applyFont="1" applyFill="1" applyBorder="1" applyAlignment="1">
      <alignment horizontal="left" wrapText="1"/>
      <protection/>
    </xf>
    <xf numFmtId="0" fontId="0" fillId="0" borderId="0" xfId="0" applyFont="1" applyAlignment="1">
      <alignment horizontal="left" wrapText="1"/>
    </xf>
    <xf numFmtId="170" fontId="8" fillId="0" borderId="10" xfId="87" applyNumberFormat="1" applyFont="1" applyFill="1" applyBorder="1" applyAlignment="1">
      <alignment horizontal="center"/>
    </xf>
    <xf numFmtId="0" fontId="8" fillId="0" borderId="0" xfId="69" applyFont="1" applyFill="1" applyAlignment="1">
      <alignment vertical="top" wrapText="1"/>
      <protection/>
    </xf>
    <xf numFmtId="0" fontId="3" fillId="33" borderId="0" xfId="70" applyFont="1" applyFill="1" applyBorder="1" applyAlignment="1">
      <alignment wrapText="1"/>
      <protection/>
    </xf>
    <xf numFmtId="0" fontId="0" fillId="0" borderId="0" xfId="65" applyAlignment="1">
      <alignment wrapText="1"/>
      <protection/>
    </xf>
    <xf numFmtId="0" fontId="8" fillId="0" borderId="0" xfId="69" applyFont="1" applyAlignment="1">
      <alignment vertical="top" wrapText="1"/>
      <protection/>
    </xf>
    <xf numFmtId="0" fontId="8" fillId="0" borderId="0" xfId="69" applyFont="1" applyAlignment="1">
      <alignment horizontal="left" vertical="top" wrapText="1"/>
      <protection/>
    </xf>
    <xf numFmtId="0" fontId="8" fillId="33" borderId="0" xfId="69" applyFont="1" applyFill="1" applyBorder="1" applyAlignment="1">
      <alignment horizontal="left" vertical="top" wrapText="1"/>
      <protection/>
    </xf>
    <xf numFmtId="0" fontId="8" fillId="0" borderId="0" xfId="69" applyFont="1" applyFill="1" applyBorder="1" applyAlignment="1">
      <alignment horizontal="left" vertical="top" wrapText="1"/>
      <protection/>
    </xf>
    <xf numFmtId="0" fontId="8" fillId="0" borderId="0" xfId="69" applyFont="1" applyFill="1" applyBorder="1" applyAlignment="1">
      <alignment horizontal="left"/>
      <protection/>
    </xf>
    <xf numFmtId="0" fontId="0" fillId="0" borderId="0" xfId="0" applyFont="1" applyAlignment="1">
      <alignment horizontal="left"/>
    </xf>
    <xf numFmtId="0" fontId="8" fillId="0" borderId="0" xfId="69" applyFont="1" applyFill="1" applyBorder="1" applyAlignment="1">
      <alignment horizontal="left" vertical="center"/>
      <protection/>
    </xf>
    <xf numFmtId="0" fontId="0" fillId="0" borderId="0" xfId="0" applyAlignment="1">
      <alignment horizontal="left" vertical="center"/>
    </xf>
    <xf numFmtId="0" fontId="3" fillId="0" borderId="0" xfId="69" applyFont="1" applyFill="1" applyBorder="1" applyAlignment="1">
      <alignment horizontal="left"/>
      <protection/>
    </xf>
    <xf numFmtId="0" fontId="9" fillId="0" borderId="0" xfId="0" applyFont="1" applyAlignment="1">
      <alignment horizontal="left"/>
    </xf>
    <xf numFmtId="0" fontId="8" fillId="0" borderId="0" xfId="69" applyFont="1" applyFill="1" applyBorder="1" applyAlignment="1">
      <alignment horizontal="center" vertical="top" wrapText="1"/>
      <protection/>
    </xf>
    <xf numFmtId="0" fontId="8" fillId="0" borderId="10" xfId="69" applyFont="1" applyFill="1" applyBorder="1" applyAlignment="1">
      <alignment horizontal="center" wrapText="1"/>
      <protection/>
    </xf>
    <xf numFmtId="0" fontId="0" fillId="0" borderId="10" xfId="0" applyBorder="1" applyAlignment="1">
      <alignment horizontal="center" wrapText="1"/>
    </xf>
    <xf numFmtId="0" fontId="0" fillId="0" borderId="10" xfId="0" applyBorder="1" applyAlignment="1">
      <alignment/>
    </xf>
    <xf numFmtId="0" fontId="8" fillId="0" borderId="0" xfId="69" applyFont="1" applyBorder="1" applyAlignment="1">
      <alignment vertical="top" wrapText="1"/>
      <protection/>
    </xf>
    <xf numFmtId="0" fontId="8" fillId="0" borderId="10" xfId="69" applyFont="1" applyBorder="1" applyAlignment="1">
      <alignment horizontal="center" wrapText="1"/>
      <protection/>
    </xf>
    <xf numFmtId="0" fontId="8" fillId="0" borderId="10" xfId="69" applyFont="1" applyBorder="1" applyAlignment="1">
      <alignment horizontal="center" vertical="top" wrapText="1"/>
      <protection/>
    </xf>
    <xf numFmtId="0" fontId="8" fillId="0" borderId="10" xfId="69" applyFont="1" applyFill="1" applyBorder="1" applyAlignment="1">
      <alignment horizontal="center" vertical="top" wrapText="1"/>
      <protection/>
    </xf>
    <xf numFmtId="0" fontId="8" fillId="0" borderId="0" xfId="69" applyFont="1" applyFill="1" applyBorder="1">
      <alignment/>
      <protection/>
    </xf>
    <xf numFmtId="0" fontId="3" fillId="0" borderId="10" xfId="69" applyFont="1" applyFill="1" applyBorder="1" applyAlignment="1">
      <alignment horizontal="center" vertical="center"/>
      <protection/>
    </xf>
    <xf numFmtId="0" fontId="0" fillId="0" borderId="0" xfId="63" applyAlignment="1">
      <alignment vertical="center" wrapText="1"/>
      <protection/>
    </xf>
    <xf numFmtId="0" fontId="3" fillId="0" borderId="17" xfId="69" applyFont="1" applyFill="1" applyBorder="1" applyAlignment="1">
      <alignment wrapText="1"/>
      <protection/>
    </xf>
    <xf numFmtId="0" fontId="0" fillId="0" borderId="10" xfId="0" applyBorder="1" applyAlignment="1">
      <alignment wrapText="1"/>
    </xf>
    <xf numFmtId="0" fontId="3" fillId="0" borderId="10" xfId="69" applyFont="1" applyFill="1" applyBorder="1" applyAlignment="1">
      <alignment horizontal="center"/>
      <protection/>
    </xf>
    <xf numFmtId="0" fontId="8" fillId="0" borderId="0" xfId="69" applyFont="1" applyFill="1" applyAlignment="1">
      <alignment horizontal="left" vertical="top" wrapText="1"/>
      <protection/>
    </xf>
    <xf numFmtId="0" fontId="8" fillId="0" borderId="0" xfId="69" applyFont="1" applyFill="1" applyAlignment="1">
      <alignment wrapText="1"/>
      <protection/>
    </xf>
    <xf numFmtId="0" fontId="8" fillId="33" borderId="0" xfId="69" applyFont="1" applyFill="1" applyAlignment="1">
      <alignment vertical="top" wrapText="1"/>
      <protection/>
    </xf>
    <xf numFmtId="0" fontId="8" fillId="0" borderId="0" xfId="63" applyFont="1" applyAlignment="1">
      <alignment horizontal="justify" vertical="center" wrapText="1"/>
      <protection/>
    </xf>
    <xf numFmtId="0" fontId="0" fillId="0" borderId="0" xfId="63" applyFont="1" applyAlignment="1">
      <alignment vertical="center" wrapText="1"/>
      <protection/>
    </xf>
    <xf numFmtId="0" fontId="3" fillId="0" borderId="0" xfId="69" applyFont="1" applyFill="1" applyBorder="1" applyAlignment="1">
      <alignment horizontal="center"/>
      <protection/>
    </xf>
    <xf numFmtId="0" fontId="9" fillId="0" borderId="0" xfId="0" applyFont="1" applyBorder="1" applyAlignment="1">
      <alignment horizontal="center"/>
    </xf>
    <xf numFmtId="0" fontId="8" fillId="33" borderId="0" xfId="69" applyFont="1" applyFill="1" applyAlignment="1">
      <alignment horizontal="left" vertical="top" wrapText="1"/>
      <protection/>
    </xf>
    <xf numFmtId="0" fontId="0" fillId="0" borderId="0" xfId="0" applyAlignment="1">
      <alignment horizontal="left" vertical="top" wrapText="1"/>
    </xf>
    <xf numFmtId="0" fontId="8" fillId="0" borderId="0" xfId="69" applyFont="1" applyFill="1" applyAlignment="1">
      <alignment horizontal="left" vertical="top"/>
      <protection/>
    </xf>
    <xf numFmtId="0" fontId="3" fillId="33" borderId="0" xfId="82" applyFont="1" applyFill="1" applyAlignment="1">
      <alignment horizontal="left" wrapText="1"/>
      <protection/>
    </xf>
    <xf numFmtId="0" fontId="8" fillId="33" borderId="22" xfId="84" applyFont="1" applyFill="1" applyBorder="1" applyAlignment="1">
      <alignment horizontal="center" wrapText="1"/>
      <protection/>
    </xf>
    <xf numFmtId="0" fontId="8" fillId="33" borderId="13" xfId="84" applyFont="1" applyFill="1" applyBorder="1" applyAlignment="1">
      <alignment horizontal="center" wrapText="1"/>
      <protection/>
    </xf>
    <xf numFmtId="0" fontId="8" fillId="33" borderId="21" xfId="84" applyFont="1" applyFill="1" applyBorder="1" applyAlignment="1">
      <alignment horizontal="center" wrapText="1"/>
      <protection/>
    </xf>
    <xf numFmtId="176" fontId="8" fillId="33" borderId="10" xfId="80" applyNumberFormat="1" applyFont="1" applyFill="1" applyBorder="1" applyAlignment="1">
      <alignment horizontal="right" vertical="top" wrapText="1"/>
      <protection/>
    </xf>
    <xf numFmtId="0" fontId="8" fillId="33" borderId="0" xfId="80" applyFont="1" applyFill="1" applyBorder="1" applyAlignment="1">
      <alignment wrapText="1"/>
      <protection/>
    </xf>
    <xf numFmtId="176" fontId="8" fillId="33" borderId="10" xfId="82" applyNumberFormat="1" applyFont="1" applyFill="1" applyBorder="1" applyAlignment="1">
      <alignment horizontal="right" vertical="top" wrapText="1"/>
      <protection/>
    </xf>
    <xf numFmtId="0" fontId="20" fillId="33" borderId="0" xfId="82" applyFont="1" applyFill="1" applyAlignment="1">
      <alignment wrapText="1"/>
      <protection/>
    </xf>
    <xf numFmtId="0" fontId="31" fillId="0" borderId="0" xfId="0" applyFont="1" applyAlignment="1">
      <alignment wrapText="1"/>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Display 2" xfId="45"/>
    <cellStyle name="Comma_FY results 2010 _draft 1" xfId="46"/>
    <cellStyle name="Comma_FY results 2010 _draft 1 2" xfId="47"/>
    <cellStyle name="Currency" xfId="48"/>
    <cellStyle name="Currency [0]" xfId="49"/>
    <cellStyle name="Explanatory Text" xfId="50"/>
    <cellStyle name="Followed Hyperlink" xfId="51"/>
    <cellStyle name="Followed Hyperlink_Prelims James file" xfId="52"/>
    <cellStyle name="Good" xfId="53"/>
    <cellStyle name="Heading 1" xfId="54"/>
    <cellStyle name="Heading 2" xfId="55"/>
    <cellStyle name="Heading 3" xfId="56"/>
    <cellStyle name="Heading 4" xfId="57"/>
    <cellStyle name="Hyperlink" xfId="58"/>
    <cellStyle name="Hyperlink_Prelims James file" xfId="59"/>
    <cellStyle name="Input" xfId="60"/>
    <cellStyle name="Linked Cell" xfId="61"/>
    <cellStyle name="Neutral" xfId="62"/>
    <cellStyle name="Normal_Display" xfId="63"/>
    <cellStyle name="Normal_Display 2" xfId="64"/>
    <cellStyle name="Normal_Display_1" xfId="65"/>
    <cellStyle name="Normal_Display_1 2" xfId="66"/>
    <cellStyle name="Normal_Display_asd" xfId="67"/>
    <cellStyle name="Normal_Display_Display" xfId="68"/>
    <cellStyle name="Normal_FY results 2010 _draft 1" xfId="69"/>
    <cellStyle name="Normal_FY results 2010 _draft 1 2" xfId="70"/>
    <cellStyle name="Normal_FY results 2010 _draft 1_asd" xfId="71"/>
    <cellStyle name="Normal_FY results 2010 _draft 1_Display" xfId="72"/>
    <cellStyle name="Normal_FY results 2010 _draft 1_Display_1" xfId="73"/>
    <cellStyle name="Normal_FY results 2010 _draft 1_Display_Display" xfId="74"/>
    <cellStyle name="Normal_FY results 2010 _draft 1_fcf" xfId="75"/>
    <cellStyle name="Normal_Grp results table" xfId="76"/>
    <cellStyle name="Normal_Index" xfId="77"/>
    <cellStyle name="Normal_KPIs - December 2007 -  Qtr 3 web version - FINAL" xfId="78"/>
    <cellStyle name="Normal_KPIs - December 2007 -  Qtr 3 web version - FINAL_Display" xfId="79"/>
    <cellStyle name="Normal_Prelims James file" xfId="80"/>
    <cellStyle name="Normal_Prelims James file_Display" xfId="81"/>
    <cellStyle name="Normal_Prelims James file_FY results 2010 _draft 1" xfId="82"/>
    <cellStyle name="Normal_Prelims James file_FY results 2010 _draft 1_Display" xfId="83"/>
    <cellStyle name="Normal_Prelims James file_FY results 2010 _draft 1_FY11 H1 results FINAL" xfId="84"/>
    <cellStyle name="Note" xfId="85"/>
    <cellStyle name="Output" xfId="86"/>
    <cellStyle name="Percent" xfId="87"/>
    <cellStyle name="Percent 2" xfId="88"/>
    <cellStyle name="Title" xfId="89"/>
    <cellStyle name="Total" xfId="90"/>
    <cellStyle name="Warning Text" xfId="91"/>
  </cellStyles>
  <dxfs count="5">
    <dxf>
      <font>
        <color indexed="10"/>
      </font>
    </dxf>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O37"/>
  <sheetViews>
    <sheetView tabSelected="1" zoomScalePageLayoutView="0" workbookViewId="0" topLeftCell="A1">
      <selection activeCell="A1" sqref="A1"/>
    </sheetView>
  </sheetViews>
  <sheetFormatPr defaultColWidth="9.140625" defaultRowHeight="12.75" customHeight="1"/>
  <cols>
    <col min="1" max="1" width="3.7109375" style="2" customWidth="1"/>
    <col min="2" max="2" width="9.140625" style="8" customWidth="1"/>
    <col min="3" max="3" width="50.7109375" style="8" customWidth="1"/>
    <col min="4" max="8" width="1.7109375" style="8" customWidth="1"/>
    <col min="9" max="15" width="9.140625" style="8" customWidth="1"/>
    <col min="16" max="16" width="3.28125" style="8" customWidth="1"/>
    <col min="17" max="17" width="9.140625" style="2" customWidth="1"/>
    <col min="18" max="16384" width="9.140625" style="8" customWidth="1"/>
  </cols>
  <sheetData>
    <row r="1" spans="2:15" ht="22.5">
      <c r="B1" s="1" t="s">
        <v>73</v>
      </c>
      <c r="C1" s="2"/>
      <c r="D1" s="2"/>
      <c r="E1" s="2"/>
      <c r="F1" s="2"/>
      <c r="G1" s="2"/>
      <c r="H1" s="2"/>
      <c r="I1" s="2"/>
      <c r="J1" s="2"/>
      <c r="K1" s="2"/>
      <c r="L1" s="2"/>
      <c r="M1" s="2"/>
      <c r="N1" s="2"/>
      <c r="O1" s="2"/>
    </row>
    <row r="2" spans="2:15" ht="12.75">
      <c r="B2" s="2"/>
      <c r="C2" s="2"/>
      <c r="D2" s="2"/>
      <c r="E2" s="2"/>
      <c r="F2" s="2"/>
      <c r="G2" s="2"/>
      <c r="H2" s="2"/>
      <c r="I2" s="2"/>
      <c r="J2" s="2"/>
      <c r="K2" s="2"/>
      <c r="L2" s="2"/>
      <c r="M2" s="2"/>
      <c r="N2" s="2"/>
      <c r="O2" s="2"/>
    </row>
    <row r="3" spans="2:15" ht="12.75">
      <c r="B3" s="2"/>
      <c r="C3" s="2"/>
      <c r="D3" s="2"/>
      <c r="E3" s="2"/>
      <c r="F3" s="2"/>
      <c r="G3" s="2"/>
      <c r="H3" s="2"/>
      <c r="I3" s="2"/>
      <c r="J3" s="2"/>
      <c r="K3" s="2"/>
      <c r="L3" s="2"/>
      <c r="M3" s="2"/>
      <c r="N3" s="2"/>
      <c r="O3" s="2"/>
    </row>
    <row r="4" spans="2:15" ht="20.25">
      <c r="B4" s="482"/>
      <c r="C4" s="2"/>
      <c r="D4" s="2"/>
      <c r="E4" s="2"/>
      <c r="F4" s="2"/>
      <c r="G4" s="2"/>
      <c r="H4" s="2"/>
      <c r="I4" s="3"/>
      <c r="J4" s="2"/>
      <c r="K4" s="2"/>
      <c r="L4" s="2"/>
      <c r="M4" s="2"/>
      <c r="N4" s="2"/>
      <c r="O4" s="2"/>
    </row>
    <row r="5" spans="2:15" ht="15.75">
      <c r="B5" s="2"/>
      <c r="C5" s="483"/>
      <c r="D5" s="2"/>
      <c r="E5" s="2"/>
      <c r="F5" s="2"/>
      <c r="G5" s="2"/>
      <c r="H5" s="2"/>
      <c r="I5" s="2"/>
      <c r="J5" s="2"/>
      <c r="K5" s="2"/>
      <c r="L5" s="2"/>
      <c r="M5" s="2"/>
      <c r="N5" s="2"/>
      <c r="O5" s="2"/>
    </row>
    <row r="6" spans="2:15" ht="20.25">
      <c r="B6" s="2"/>
      <c r="C6" s="5" t="s">
        <v>120</v>
      </c>
      <c r="D6" s="2"/>
      <c r="E6" s="2"/>
      <c r="F6" s="2"/>
      <c r="G6" s="2"/>
      <c r="H6" s="2"/>
      <c r="I6" s="3"/>
      <c r="J6" s="2"/>
      <c r="K6" s="2"/>
      <c r="L6" s="2"/>
      <c r="M6" s="2"/>
      <c r="N6" s="2"/>
      <c r="O6" s="2"/>
    </row>
    <row r="7" spans="2:15" ht="20.25">
      <c r="B7" s="2"/>
      <c r="C7" s="5" t="s">
        <v>219</v>
      </c>
      <c r="D7" s="2"/>
      <c r="E7" s="2"/>
      <c r="F7" s="2"/>
      <c r="G7" s="2"/>
      <c r="H7" s="2"/>
      <c r="I7" s="3"/>
      <c r="J7" s="2"/>
      <c r="K7" s="2"/>
      <c r="L7" s="2"/>
      <c r="M7" s="2"/>
      <c r="N7" s="2"/>
      <c r="O7" s="2"/>
    </row>
    <row r="8" spans="2:15" ht="20.25">
      <c r="B8" s="2"/>
      <c r="C8" s="5" t="s">
        <v>62</v>
      </c>
      <c r="D8" s="2"/>
      <c r="E8" s="2"/>
      <c r="F8" s="2"/>
      <c r="G8" s="2"/>
      <c r="H8" s="2"/>
      <c r="I8" s="3"/>
      <c r="J8" s="2"/>
      <c r="K8" s="2"/>
      <c r="L8" s="2"/>
      <c r="M8" s="2"/>
      <c r="N8" s="2"/>
      <c r="O8" s="2"/>
    </row>
    <row r="9" spans="2:15" ht="20.25">
      <c r="B9" s="2"/>
      <c r="C9" s="5" t="s">
        <v>217</v>
      </c>
      <c r="D9" s="2"/>
      <c r="E9" s="2"/>
      <c r="F9" s="2"/>
      <c r="G9" s="2"/>
      <c r="H9" s="2"/>
      <c r="I9" s="3"/>
      <c r="J9" s="2"/>
      <c r="K9" s="2"/>
      <c r="L9" s="2"/>
      <c r="M9" s="2"/>
      <c r="N9" s="2"/>
      <c r="O9" s="2"/>
    </row>
    <row r="10" spans="2:15" ht="20.25">
      <c r="B10" s="5"/>
      <c r="C10" s="5" t="s">
        <v>250</v>
      </c>
      <c r="D10" s="2"/>
      <c r="E10" s="2"/>
      <c r="F10" s="2"/>
      <c r="G10" s="2"/>
      <c r="H10" s="2"/>
      <c r="I10" s="3"/>
      <c r="J10" s="2"/>
      <c r="K10" s="2"/>
      <c r="L10" s="2"/>
      <c r="M10" s="2"/>
      <c r="N10" s="2"/>
      <c r="O10" s="2"/>
    </row>
    <row r="11" spans="2:15" ht="20.25">
      <c r="B11" s="2"/>
      <c r="C11" s="5" t="s">
        <v>66</v>
      </c>
      <c r="D11" s="2"/>
      <c r="E11" s="2"/>
      <c r="F11" s="2"/>
      <c r="G11" s="2"/>
      <c r="H11" s="2"/>
      <c r="I11" s="3"/>
      <c r="J11" s="2"/>
      <c r="K11" s="2"/>
      <c r="L11" s="2"/>
      <c r="M11" s="2"/>
      <c r="N11" s="2"/>
      <c r="O11" s="2"/>
    </row>
    <row r="12" spans="2:15" ht="20.25">
      <c r="B12" s="6"/>
      <c r="C12" s="5" t="s">
        <v>264</v>
      </c>
      <c r="D12" s="2"/>
      <c r="E12" s="2"/>
      <c r="F12" s="2"/>
      <c r="G12" s="2"/>
      <c r="H12" s="2"/>
      <c r="I12" s="3"/>
      <c r="J12" s="2"/>
      <c r="K12" s="2"/>
      <c r="L12" s="2"/>
      <c r="M12" s="2"/>
      <c r="N12" s="2"/>
      <c r="O12" s="2"/>
    </row>
    <row r="13" spans="2:15" ht="20.25">
      <c r="B13" s="6"/>
      <c r="C13" s="5" t="s">
        <v>234</v>
      </c>
      <c r="D13" s="2"/>
      <c r="E13" s="2"/>
      <c r="F13" s="2"/>
      <c r="G13" s="2"/>
      <c r="H13" s="2"/>
      <c r="I13" s="3"/>
      <c r="J13" s="2"/>
      <c r="K13" s="2"/>
      <c r="L13" s="2"/>
      <c r="M13" s="2"/>
      <c r="N13" s="2"/>
      <c r="O13" s="2"/>
    </row>
    <row r="14" spans="2:15" ht="20.25">
      <c r="B14" s="6"/>
      <c r="C14" s="5" t="s">
        <v>227</v>
      </c>
      <c r="D14" s="2"/>
      <c r="E14" s="2"/>
      <c r="F14" s="2"/>
      <c r="G14" s="2"/>
      <c r="H14" s="2"/>
      <c r="I14" s="3"/>
      <c r="J14" s="2"/>
      <c r="K14" s="2"/>
      <c r="L14" s="2"/>
      <c r="M14" s="2"/>
      <c r="N14" s="2"/>
      <c r="O14" s="2"/>
    </row>
    <row r="15" spans="2:15" ht="20.25">
      <c r="B15" s="6"/>
      <c r="C15" s="5" t="s">
        <v>212</v>
      </c>
      <c r="D15" s="2"/>
      <c r="E15" s="2"/>
      <c r="F15" s="2"/>
      <c r="G15" s="2"/>
      <c r="H15" s="2"/>
      <c r="I15" s="3"/>
      <c r="J15" s="2"/>
      <c r="K15" s="2"/>
      <c r="L15" s="2"/>
      <c r="M15" s="2"/>
      <c r="N15" s="2"/>
      <c r="O15" s="2"/>
    </row>
    <row r="16" spans="2:15" ht="20.25">
      <c r="B16" s="6"/>
      <c r="C16" s="5" t="s">
        <v>46</v>
      </c>
      <c r="D16" s="2"/>
      <c r="E16" s="2"/>
      <c r="F16" s="2"/>
      <c r="G16" s="2"/>
      <c r="H16" s="2"/>
      <c r="I16" s="3"/>
      <c r="J16" s="2"/>
      <c r="K16" s="2"/>
      <c r="L16" s="2"/>
      <c r="M16" s="2"/>
      <c r="N16" s="2"/>
      <c r="O16" s="2"/>
    </row>
    <row r="17" spans="2:15" ht="20.25">
      <c r="B17" s="6"/>
      <c r="C17" s="5" t="s">
        <v>90</v>
      </c>
      <c r="D17" s="2"/>
      <c r="E17" s="2"/>
      <c r="F17" s="2"/>
      <c r="G17" s="2"/>
      <c r="H17" s="2"/>
      <c r="I17" s="3"/>
      <c r="J17" s="2"/>
      <c r="K17" s="2"/>
      <c r="L17" s="2"/>
      <c r="M17" s="2"/>
      <c r="N17" s="2"/>
      <c r="O17" s="2"/>
    </row>
    <row r="18" spans="2:15" ht="20.25">
      <c r="B18" s="2"/>
      <c r="C18" s="5" t="s">
        <v>6</v>
      </c>
      <c r="D18" s="2"/>
      <c r="E18" s="2"/>
      <c r="F18" s="2"/>
      <c r="G18" s="2"/>
      <c r="H18" s="2"/>
      <c r="I18" s="3"/>
      <c r="J18" s="2"/>
      <c r="K18" s="2"/>
      <c r="L18" s="2"/>
      <c r="M18" s="2"/>
      <c r="N18" s="2"/>
      <c r="O18" s="2"/>
    </row>
    <row r="19" spans="2:15" ht="12.75">
      <c r="B19" s="2"/>
      <c r="C19" s="4"/>
      <c r="D19" s="2"/>
      <c r="E19" s="2"/>
      <c r="F19" s="2"/>
      <c r="G19" s="2"/>
      <c r="H19" s="2"/>
      <c r="I19" s="2"/>
      <c r="J19" s="2"/>
      <c r="K19" s="2"/>
      <c r="L19" s="2"/>
      <c r="M19" s="2"/>
      <c r="N19" s="2"/>
      <c r="O19" s="2"/>
    </row>
    <row r="20" spans="2:15" ht="14.25">
      <c r="B20" s="7" t="s">
        <v>216</v>
      </c>
      <c r="C20" s="2"/>
      <c r="D20" s="2"/>
      <c r="E20" s="2"/>
      <c r="F20" s="2"/>
      <c r="G20" s="2"/>
      <c r="H20" s="2"/>
      <c r="I20" s="2"/>
      <c r="J20" s="2"/>
      <c r="K20" s="2"/>
      <c r="L20" s="2"/>
      <c r="M20" s="2"/>
      <c r="N20" s="2"/>
      <c r="O20" s="2"/>
    </row>
    <row r="21" spans="2:15" ht="12.75" customHeight="1">
      <c r="B21" s="664" t="s">
        <v>175</v>
      </c>
      <c r="C21" s="664"/>
      <c r="D21" s="664"/>
      <c r="E21" s="664"/>
      <c r="F21" s="664"/>
      <c r="G21" s="664"/>
      <c r="H21" s="664"/>
      <c r="I21" s="664"/>
      <c r="J21" s="664"/>
      <c r="K21" s="664"/>
      <c r="L21" s="664"/>
      <c r="M21" s="664"/>
      <c r="N21" s="664"/>
      <c r="O21" s="664"/>
    </row>
    <row r="22" spans="2:15" ht="12.75">
      <c r="B22" s="664"/>
      <c r="C22" s="664"/>
      <c r="D22" s="664"/>
      <c r="E22" s="664"/>
      <c r="F22" s="664"/>
      <c r="G22" s="664"/>
      <c r="H22" s="664"/>
      <c r="I22" s="664"/>
      <c r="J22" s="664"/>
      <c r="K22" s="664"/>
      <c r="L22" s="664"/>
      <c r="M22" s="664"/>
      <c r="N22" s="664"/>
      <c r="O22" s="664"/>
    </row>
    <row r="23" spans="2:15" ht="12.75">
      <c r="B23" s="664"/>
      <c r="C23" s="664"/>
      <c r="D23" s="664"/>
      <c r="E23" s="664"/>
      <c r="F23" s="664"/>
      <c r="G23" s="664"/>
      <c r="H23" s="664"/>
      <c r="I23" s="664"/>
      <c r="J23" s="664"/>
      <c r="K23" s="664"/>
      <c r="L23" s="664"/>
      <c r="M23" s="664"/>
      <c r="N23" s="664"/>
      <c r="O23" s="664"/>
    </row>
    <row r="24" spans="2:15" ht="12.75">
      <c r="B24" s="664"/>
      <c r="C24" s="664"/>
      <c r="D24" s="664"/>
      <c r="E24" s="664"/>
      <c r="F24" s="664"/>
      <c r="G24" s="664"/>
      <c r="H24" s="664"/>
      <c r="I24" s="664"/>
      <c r="J24" s="664"/>
      <c r="K24" s="664"/>
      <c r="L24" s="664"/>
      <c r="M24" s="664"/>
      <c r="N24" s="664"/>
      <c r="O24" s="664"/>
    </row>
    <row r="25" spans="2:15" ht="12.75">
      <c r="B25" s="664"/>
      <c r="C25" s="664"/>
      <c r="D25" s="664"/>
      <c r="E25" s="664"/>
      <c r="F25" s="664"/>
      <c r="G25" s="664"/>
      <c r="H25" s="664"/>
      <c r="I25" s="664"/>
      <c r="J25" s="664"/>
      <c r="K25" s="664"/>
      <c r="L25" s="664"/>
      <c r="M25" s="664"/>
      <c r="N25" s="664"/>
      <c r="O25" s="664"/>
    </row>
    <row r="26" spans="2:15" ht="12.75">
      <c r="B26" s="664"/>
      <c r="C26" s="664"/>
      <c r="D26" s="664"/>
      <c r="E26" s="664"/>
      <c r="F26" s="664"/>
      <c r="G26" s="664"/>
      <c r="H26" s="664"/>
      <c r="I26" s="664"/>
      <c r="J26" s="664"/>
      <c r="K26" s="664"/>
      <c r="L26" s="664"/>
      <c r="M26" s="664"/>
      <c r="N26" s="664"/>
      <c r="O26" s="664"/>
    </row>
    <row r="27" spans="2:15" ht="12.75">
      <c r="B27" s="664"/>
      <c r="C27" s="664"/>
      <c r="D27" s="664"/>
      <c r="E27" s="664"/>
      <c r="F27" s="664"/>
      <c r="G27" s="664"/>
      <c r="H27" s="664"/>
      <c r="I27" s="664"/>
      <c r="J27" s="664"/>
      <c r="K27" s="664"/>
      <c r="L27" s="664"/>
      <c r="M27" s="664"/>
      <c r="N27" s="664"/>
      <c r="O27" s="664"/>
    </row>
    <row r="28" spans="2:15" ht="12.75">
      <c r="B28" s="664"/>
      <c r="C28" s="664"/>
      <c r="D28" s="664"/>
      <c r="E28" s="664"/>
      <c r="F28" s="664"/>
      <c r="G28" s="664"/>
      <c r="H28" s="664"/>
      <c r="I28" s="664"/>
      <c r="J28" s="664"/>
      <c r="K28" s="664"/>
      <c r="L28" s="664"/>
      <c r="M28" s="664"/>
      <c r="N28" s="664"/>
      <c r="O28" s="664"/>
    </row>
    <row r="29" spans="2:15" ht="12.75">
      <c r="B29" s="664"/>
      <c r="C29" s="664"/>
      <c r="D29" s="664"/>
      <c r="E29" s="664"/>
      <c r="F29" s="664"/>
      <c r="G29" s="664"/>
      <c r="H29" s="664"/>
      <c r="I29" s="664"/>
      <c r="J29" s="664"/>
      <c r="K29" s="664"/>
      <c r="L29" s="664"/>
      <c r="M29" s="664"/>
      <c r="N29" s="664"/>
      <c r="O29" s="664"/>
    </row>
    <row r="30" spans="2:15" ht="12.75">
      <c r="B30" s="664"/>
      <c r="C30" s="664"/>
      <c r="D30" s="664"/>
      <c r="E30" s="664"/>
      <c r="F30" s="664"/>
      <c r="G30" s="664"/>
      <c r="H30" s="664"/>
      <c r="I30" s="664"/>
      <c r="J30" s="664"/>
      <c r="K30" s="664"/>
      <c r="L30" s="664"/>
      <c r="M30" s="664"/>
      <c r="N30" s="664"/>
      <c r="O30" s="664"/>
    </row>
    <row r="31" spans="2:15" ht="12.75">
      <c r="B31" s="664"/>
      <c r="C31" s="664"/>
      <c r="D31" s="664"/>
      <c r="E31" s="664"/>
      <c r="F31" s="664"/>
      <c r="G31" s="664"/>
      <c r="H31" s="664"/>
      <c r="I31" s="664"/>
      <c r="J31" s="664"/>
      <c r="K31" s="664"/>
      <c r="L31" s="664"/>
      <c r="M31" s="664"/>
      <c r="N31" s="664"/>
      <c r="O31" s="664"/>
    </row>
    <row r="32" spans="2:15" ht="12.75">
      <c r="B32" s="664"/>
      <c r="C32" s="664"/>
      <c r="D32" s="664"/>
      <c r="E32" s="664"/>
      <c r="F32" s="664"/>
      <c r="G32" s="664"/>
      <c r="H32" s="664"/>
      <c r="I32" s="664"/>
      <c r="J32" s="664"/>
      <c r="K32" s="664"/>
      <c r="L32" s="664"/>
      <c r="M32" s="664"/>
      <c r="N32" s="664"/>
      <c r="O32" s="664"/>
    </row>
    <row r="33" spans="2:15" ht="12.75">
      <c r="B33" s="664"/>
      <c r="C33" s="664"/>
      <c r="D33" s="664"/>
      <c r="E33" s="664"/>
      <c r="F33" s="664"/>
      <c r="G33" s="664"/>
      <c r="H33" s="664"/>
      <c r="I33" s="664"/>
      <c r="J33" s="664"/>
      <c r="K33" s="664"/>
      <c r="L33" s="664"/>
      <c r="M33" s="664"/>
      <c r="N33" s="664"/>
      <c r="O33" s="664"/>
    </row>
    <row r="34" spans="2:15" ht="12.75">
      <c r="B34" s="664"/>
      <c r="C34" s="664"/>
      <c r="D34" s="664"/>
      <c r="E34" s="664"/>
      <c r="F34" s="664"/>
      <c r="G34" s="664"/>
      <c r="H34" s="664"/>
      <c r="I34" s="664"/>
      <c r="J34" s="664"/>
      <c r="K34" s="664"/>
      <c r="L34" s="664"/>
      <c r="M34" s="664"/>
      <c r="N34" s="664"/>
      <c r="O34" s="664"/>
    </row>
    <row r="35" spans="2:15" ht="12.75">
      <c r="B35" s="664"/>
      <c r="C35" s="664"/>
      <c r="D35" s="664"/>
      <c r="E35" s="664"/>
      <c r="F35" s="664"/>
      <c r="G35" s="664"/>
      <c r="H35" s="664"/>
      <c r="I35" s="664"/>
      <c r="J35" s="664"/>
      <c r="K35" s="664"/>
      <c r="L35" s="664"/>
      <c r="M35" s="664"/>
      <c r="N35" s="664"/>
      <c r="O35" s="664"/>
    </row>
    <row r="36" spans="2:15" ht="12.75">
      <c r="B36" s="2"/>
      <c r="C36" s="2"/>
      <c r="D36" s="2"/>
      <c r="E36" s="2"/>
      <c r="F36" s="2"/>
      <c r="G36" s="2"/>
      <c r="H36" s="2"/>
      <c r="I36" s="2"/>
      <c r="J36" s="2"/>
      <c r="K36" s="2"/>
      <c r="L36" s="2"/>
      <c r="M36" s="2"/>
      <c r="N36" s="2"/>
      <c r="O36" s="2"/>
    </row>
    <row r="37" spans="2:15" ht="12.75">
      <c r="B37" s="2"/>
      <c r="C37" s="2"/>
      <c r="D37" s="2"/>
      <c r="E37" s="2"/>
      <c r="F37" s="2"/>
      <c r="G37" s="2"/>
      <c r="H37" s="2"/>
      <c r="I37" s="2"/>
      <c r="J37" s="2"/>
      <c r="K37" s="2"/>
      <c r="L37" s="2"/>
      <c r="M37" s="2"/>
      <c r="N37" s="2"/>
      <c r="O37" s="2"/>
    </row>
  </sheetData>
  <sheetProtection/>
  <mergeCells count="1">
    <mergeCell ref="B21:O35"/>
  </mergeCells>
  <hyperlinks>
    <hyperlink ref="C6" location="'01 Quarterly revenue'!A1" display="1 Quarterly revenue analysis"/>
    <hyperlink ref="C7" location="'02 Regional results'!A1" display="2 Regional results"/>
    <hyperlink ref="C8" location="'03 Adjusted income statement'!A1" display="3 Adjusted income statement"/>
    <hyperlink ref="C9" location="'04 Cash flow'!A1" display="4 Cash flow"/>
    <hyperlink ref="C11" location="'06 Full-year regional analysis'!A1" display="6 Full year regional analysis"/>
    <hyperlink ref="C12" location="'07 Customers'!A1" display="7 Customers"/>
    <hyperlink ref="C13" location="'08 Churn'!A1" display="8 Churn"/>
    <hyperlink ref="C14" location="'09 Voice usage'!A1" display="9 Voice usage"/>
    <hyperlink ref="C15" location="'10 ARPU'!A1" display="10 ARPU"/>
    <hyperlink ref="C10" location="'05 Half-year regional analysis'!A1" display="5 Half-year regional analysis"/>
    <hyperlink ref="C18" location="'FY 13 Financial statements'!A1" display="13 Financial statements"/>
    <hyperlink ref="C16" location="'11 Average forex rates'!A1" display="11 Average foreign exchange rates"/>
    <hyperlink ref="C17" location="'12 Definitions'!A1" display="12 Definition of terms"/>
  </hyperlinks>
  <printOptions/>
  <pageMargins left="0.7480314960629921" right="0.7480314960629921" top="0.984251968503937" bottom="0.984251968503937" header="0.5118110236220472" footer="0.5118110236220472"/>
  <pageSetup fitToHeight="1" fitToWidth="1" horizontalDpi="600" verticalDpi="600" orientation="portrait" scale="67" r:id="rId1"/>
  <headerFooter alignWithMargins="0">
    <oddHeader>&amp;LVodafone Group Plc&amp;C18 Dividends</oddHeader>
  </headerFooter>
  <colBreaks count="1" manualBreakCount="1">
    <brk id="16"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B1:L36"/>
  <sheetViews>
    <sheetView showGridLines="0" zoomScalePageLayoutView="0" workbookViewId="0" topLeftCell="A1">
      <selection activeCell="A1" sqref="A1"/>
    </sheetView>
  </sheetViews>
  <sheetFormatPr defaultColWidth="9.140625" defaultRowHeight="12.75" customHeight="1"/>
  <cols>
    <col min="1" max="1" width="5.57421875" style="64" customWidth="1"/>
    <col min="2" max="2" width="4.28125" style="34" customWidth="1"/>
    <col min="3" max="3" width="27.7109375" style="64" customWidth="1"/>
    <col min="4" max="5" width="11.140625" style="393" customWidth="1"/>
    <col min="6" max="7" width="10.28125" style="393" customWidth="1"/>
    <col min="8" max="10" width="11.140625" style="393" customWidth="1"/>
    <col min="11" max="11" width="11.140625" style="394" customWidth="1"/>
    <col min="12" max="12" width="11.140625" style="393" customWidth="1"/>
    <col min="13" max="13" width="4.140625" style="64" customWidth="1"/>
    <col min="14" max="21" width="10.28125" style="64" customWidth="1"/>
    <col min="22" max="22" width="4.140625" style="64" customWidth="1"/>
    <col min="23" max="23" width="9.8515625" style="393" customWidth="1"/>
    <col min="24" max="26" width="10.28125" style="393" customWidth="1"/>
    <col min="27" max="27" width="9.8515625" style="393" customWidth="1"/>
    <col min="28" max="30" width="10.28125" style="393" customWidth="1"/>
    <col min="31" max="32" width="4.140625" style="64" customWidth="1"/>
    <col min="33" max="16384" width="9.140625" style="64" customWidth="1"/>
  </cols>
  <sheetData>
    <row r="1" spans="2:12" s="9" customFormat="1" ht="12.75" customHeight="1">
      <c r="B1" s="481"/>
      <c r="D1" s="710" t="s">
        <v>296</v>
      </c>
      <c r="E1" s="710"/>
      <c r="F1" s="710"/>
      <c r="G1" s="710"/>
      <c r="H1" s="710"/>
      <c r="I1" s="710"/>
      <c r="J1" s="710"/>
      <c r="K1" s="710"/>
      <c r="L1" s="412"/>
    </row>
    <row r="2" spans="2:12" s="396" customFormat="1" ht="12.75" customHeight="1">
      <c r="B2" s="413"/>
      <c r="D2" s="12" t="s">
        <v>64</v>
      </c>
      <c r="E2" s="12" t="s">
        <v>44</v>
      </c>
      <c r="F2" s="12" t="s">
        <v>96</v>
      </c>
      <c r="G2" s="397" t="s">
        <v>24</v>
      </c>
      <c r="H2" s="397" t="s">
        <v>228</v>
      </c>
      <c r="I2" s="397" t="s">
        <v>218</v>
      </c>
      <c r="J2" s="397" t="s">
        <v>206</v>
      </c>
      <c r="K2" s="331" t="s">
        <v>197</v>
      </c>
      <c r="L2" s="414"/>
    </row>
    <row r="3" spans="2:12" ht="12.75" customHeight="1">
      <c r="B3" s="17" t="s">
        <v>23</v>
      </c>
      <c r="D3" s="415"/>
      <c r="E3" s="415"/>
      <c r="F3" s="416"/>
      <c r="G3" s="416"/>
      <c r="H3" s="416"/>
      <c r="I3" s="416"/>
      <c r="J3" s="416"/>
      <c r="K3" s="417"/>
      <c r="L3" s="418"/>
    </row>
    <row r="4" spans="2:12" ht="12.75" customHeight="1">
      <c r="B4" s="17"/>
      <c r="C4" s="64" t="s">
        <v>114</v>
      </c>
      <c r="D4" s="360">
        <v>12247</v>
      </c>
      <c r="E4" s="360">
        <v>12212</v>
      </c>
      <c r="F4" s="360">
        <v>12952</v>
      </c>
      <c r="G4" s="362">
        <v>12837</v>
      </c>
      <c r="H4" s="360">
        <v>13088</v>
      </c>
      <c r="I4" s="360">
        <v>13321</v>
      </c>
      <c r="J4" s="360">
        <v>13926</v>
      </c>
      <c r="K4" s="363">
        <v>14178</v>
      </c>
      <c r="L4" s="418"/>
    </row>
    <row r="5" spans="2:12" ht="12.75" customHeight="1">
      <c r="B5" s="17"/>
      <c r="C5" s="419" t="s">
        <v>256</v>
      </c>
      <c r="D5" s="360">
        <v>11033</v>
      </c>
      <c r="E5" s="360">
        <v>10860</v>
      </c>
      <c r="F5" s="360">
        <v>11281</v>
      </c>
      <c r="G5" s="362">
        <v>11159</v>
      </c>
      <c r="H5" s="360">
        <v>11677</v>
      </c>
      <c r="I5" s="360">
        <v>11259</v>
      </c>
      <c r="J5" s="360">
        <v>11703</v>
      </c>
      <c r="K5" s="363">
        <v>11736</v>
      </c>
      <c r="L5" s="418"/>
    </row>
    <row r="6" spans="2:12" ht="12.75" customHeight="1">
      <c r="B6" s="17"/>
      <c r="C6" s="64" t="s">
        <v>97</v>
      </c>
      <c r="D6" s="360">
        <v>9124</v>
      </c>
      <c r="E6" s="360">
        <v>9259</v>
      </c>
      <c r="F6" s="360">
        <v>9128</v>
      </c>
      <c r="G6" s="362">
        <v>9058</v>
      </c>
      <c r="H6" s="360">
        <v>9355</v>
      </c>
      <c r="I6" s="360">
        <v>9294</v>
      </c>
      <c r="J6" s="360">
        <v>9089</v>
      </c>
      <c r="K6" s="363">
        <v>8858</v>
      </c>
      <c r="L6" s="418"/>
    </row>
    <row r="7" spans="2:12" ht="12.75" customHeight="1">
      <c r="B7" s="17"/>
      <c r="C7" s="64" t="s">
        <v>189</v>
      </c>
      <c r="D7" s="360">
        <v>10704</v>
      </c>
      <c r="E7" s="360">
        <v>10569</v>
      </c>
      <c r="F7" s="360">
        <v>10769</v>
      </c>
      <c r="G7" s="362">
        <v>10616</v>
      </c>
      <c r="H7" s="360">
        <v>10600</v>
      </c>
      <c r="I7" s="360">
        <v>10759</v>
      </c>
      <c r="J7" s="360">
        <v>10820</v>
      </c>
      <c r="K7" s="363">
        <v>10646</v>
      </c>
      <c r="L7" s="418"/>
    </row>
    <row r="8" spans="2:12" ht="12.75" customHeight="1">
      <c r="B8" s="17"/>
      <c r="C8" s="64" t="s">
        <v>95</v>
      </c>
      <c r="D8" s="360">
        <v>2438</v>
      </c>
      <c r="E8" s="360">
        <v>2485</v>
      </c>
      <c r="F8" s="360">
        <v>2410</v>
      </c>
      <c r="G8" s="362">
        <v>2288</v>
      </c>
      <c r="H8" s="360">
        <v>2461</v>
      </c>
      <c r="I8" s="360">
        <v>2347</v>
      </c>
      <c r="J8" s="360">
        <v>2207</v>
      </c>
      <c r="K8" s="363">
        <v>2132</v>
      </c>
      <c r="L8" s="418"/>
    </row>
    <row r="9" spans="2:12" ht="12.75" customHeight="1">
      <c r="B9" s="17"/>
      <c r="C9" s="64" t="s">
        <v>115</v>
      </c>
      <c r="D9" s="360">
        <v>2323</v>
      </c>
      <c r="E9" s="360">
        <v>2625</v>
      </c>
      <c r="F9" s="360">
        <v>2884</v>
      </c>
      <c r="G9" s="362">
        <v>2821</v>
      </c>
      <c r="H9" s="360">
        <v>2945</v>
      </c>
      <c r="I9" s="360">
        <v>2820</v>
      </c>
      <c r="J9" s="360">
        <v>3004</v>
      </c>
      <c r="K9" s="363">
        <v>2957</v>
      </c>
      <c r="L9" s="418"/>
    </row>
    <row r="10" spans="2:12" ht="12.75" customHeight="1">
      <c r="B10" s="17"/>
      <c r="C10" s="64" t="s">
        <v>169</v>
      </c>
      <c r="D10" s="360">
        <v>2572</v>
      </c>
      <c r="E10" s="360">
        <v>2931</v>
      </c>
      <c r="F10" s="360">
        <v>2860</v>
      </c>
      <c r="G10" s="362">
        <v>3002</v>
      </c>
      <c r="H10" s="360">
        <v>2969</v>
      </c>
      <c r="I10" s="360">
        <v>2912</v>
      </c>
      <c r="J10" s="360">
        <v>2956</v>
      </c>
      <c r="K10" s="363">
        <v>2795</v>
      </c>
      <c r="L10" s="418"/>
    </row>
    <row r="11" spans="2:12" ht="12.75" customHeight="1">
      <c r="B11" s="17"/>
      <c r="C11" s="64" t="s">
        <v>101</v>
      </c>
      <c r="D11" s="360">
        <v>3960</v>
      </c>
      <c r="E11" s="360">
        <v>3984</v>
      </c>
      <c r="F11" s="360">
        <v>4075</v>
      </c>
      <c r="G11" s="362">
        <v>3797</v>
      </c>
      <c r="H11" s="360">
        <v>4329</v>
      </c>
      <c r="I11" s="360">
        <v>4357</v>
      </c>
      <c r="J11" s="360">
        <v>4500</v>
      </c>
      <c r="K11" s="363">
        <v>4546</v>
      </c>
      <c r="L11" s="418"/>
    </row>
    <row r="12" spans="2:12" ht="12.75" customHeight="1">
      <c r="B12" s="17"/>
      <c r="C12" s="64" t="s">
        <v>161</v>
      </c>
      <c r="D12" s="360">
        <v>12308</v>
      </c>
      <c r="E12" s="360">
        <v>12690</v>
      </c>
      <c r="F12" s="360">
        <v>12833</v>
      </c>
      <c r="G12" s="362">
        <v>13469</v>
      </c>
      <c r="H12" s="360">
        <v>15391</v>
      </c>
      <c r="I12" s="360">
        <v>15891</v>
      </c>
      <c r="J12" s="360">
        <v>16271</v>
      </c>
      <c r="K12" s="363">
        <v>16905</v>
      </c>
      <c r="L12" s="418"/>
    </row>
    <row r="13" spans="2:12" ht="12.75" customHeight="1">
      <c r="B13" s="17"/>
      <c r="C13" s="64" t="s">
        <v>242</v>
      </c>
      <c r="D13" s="360">
        <v>4957</v>
      </c>
      <c r="E13" s="360">
        <v>5070</v>
      </c>
      <c r="F13" s="360">
        <v>5242</v>
      </c>
      <c r="G13" s="360">
        <v>5117</v>
      </c>
      <c r="H13" s="360">
        <v>5383</v>
      </c>
      <c r="I13" s="360">
        <v>5415</v>
      </c>
      <c r="J13" s="360">
        <v>5510</v>
      </c>
      <c r="K13" s="363">
        <v>5536</v>
      </c>
      <c r="L13" s="418"/>
    </row>
    <row r="14" spans="2:12" s="34" customFormat="1" ht="12.75" customHeight="1">
      <c r="B14" s="17"/>
      <c r="D14" s="359">
        <v>71666</v>
      </c>
      <c r="E14" s="359">
        <v>72685</v>
      </c>
      <c r="F14" s="359">
        <v>74434</v>
      </c>
      <c r="G14" s="359">
        <v>74164</v>
      </c>
      <c r="H14" s="359">
        <v>78198</v>
      </c>
      <c r="I14" s="359">
        <v>78375</v>
      </c>
      <c r="J14" s="359">
        <v>79986</v>
      </c>
      <c r="K14" s="420">
        <v>80289</v>
      </c>
      <c r="L14" s="421"/>
    </row>
    <row r="15" spans="2:12" ht="3.75" customHeight="1">
      <c r="B15" s="17"/>
      <c r="D15" s="422"/>
      <c r="E15" s="422"/>
      <c r="F15" s="423"/>
      <c r="G15" s="423"/>
      <c r="H15" s="422"/>
      <c r="I15" s="422"/>
      <c r="J15" s="422"/>
      <c r="K15" s="341"/>
      <c r="L15" s="418"/>
    </row>
    <row r="16" spans="2:12" ht="12.75" customHeight="1">
      <c r="B16" s="34" t="s">
        <v>99</v>
      </c>
      <c r="D16" s="422"/>
      <c r="E16" s="422"/>
      <c r="F16" s="423"/>
      <c r="G16" s="423"/>
      <c r="H16" s="422"/>
      <c r="I16" s="422"/>
      <c r="J16" s="422"/>
      <c r="K16" s="341"/>
      <c r="L16" s="418"/>
    </row>
    <row r="17" spans="2:12" ht="3.75" customHeight="1">
      <c r="B17" s="17"/>
      <c r="C17" s="34"/>
      <c r="D17" s="422"/>
      <c r="E17" s="422"/>
      <c r="F17" s="423"/>
      <c r="G17" s="423"/>
      <c r="H17" s="422"/>
      <c r="I17" s="422"/>
      <c r="J17" s="422"/>
      <c r="K17" s="341"/>
      <c r="L17" s="418"/>
    </row>
    <row r="18" spans="2:12" ht="12.75" customHeight="1">
      <c r="B18" s="17"/>
      <c r="C18" s="419" t="s">
        <v>147</v>
      </c>
      <c r="D18" s="360">
        <v>103209</v>
      </c>
      <c r="E18" s="360">
        <v>104878</v>
      </c>
      <c r="F18" s="360">
        <v>110623</v>
      </c>
      <c r="G18" s="362">
        <v>119295</v>
      </c>
      <c r="H18" s="360">
        <v>127626</v>
      </c>
      <c r="I18" s="360">
        <v>127776</v>
      </c>
      <c r="J18" s="360">
        <v>133220</v>
      </c>
      <c r="K18" s="363">
        <v>142126</v>
      </c>
      <c r="L18" s="418"/>
    </row>
    <row r="19" spans="2:12" ht="12.75" customHeight="1">
      <c r="B19" s="17"/>
      <c r="C19" s="419" t="s">
        <v>297</v>
      </c>
      <c r="D19" s="360">
        <v>8875</v>
      </c>
      <c r="E19" s="360">
        <v>10297</v>
      </c>
      <c r="F19" s="360">
        <v>11541</v>
      </c>
      <c r="G19" s="362">
        <v>10755</v>
      </c>
      <c r="H19" s="360">
        <v>10855</v>
      </c>
      <c r="I19" s="360">
        <v>12210</v>
      </c>
      <c r="J19" s="360">
        <v>12062</v>
      </c>
      <c r="K19" s="363">
        <v>11839</v>
      </c>
      <c r="L19" s="418"/>
    </row>
    <row r="20" spans="2:12" ht="12.75" customHeight="1">
      <c r="B20" s="17"/>
      <c r="C20" s="64" t="s">
        <v>89</v>
      </c>
      <c r="D20" s="360">
        <v>13533</v>
      </c>
      <c r="E20" s="360">
        <v>14557</v>
      </c>
      <c r="F20" s="360">
        <v>15062</v>
      </c>
      <c r="G20" s="362">
        <v>15176</v>
      </c>
      <c r="H20" s="360">
        <v>18363</v>
      </c>
      <c r="I20" s="360">
        <v>19081</v>
      </c>
      <c r="J20" s="360">
        <v>20043</v>
      </c>
      <c r="K20" s="363">
        <v>21736</v>
      </c>
      <c r="L20" s="418"/>
    </row>
    <row r="21" spans="2:12" ht="12.75" customHeight="1">
      <c r="B21" s="17"/>
      <c r="C21" s="64" t="s">
        <v>179</v>
      </c>
      <c r="D21" s="360">
        <v>4632</v>
      </c>
      <c r="E21" s="360">
        <v>4719</v>
      </c>
      <c r="F21" s="360">
        <v>4944</v>
      </c>
      <c r="G21" s="360">
        <v>4911</v>
      </c>
      <c r="H21" s="360">
        <v>5056</v>
      </c>
      <c r="I21" s="360">
        <v>5677</v>
      </c>
      <c r="J21" s="360">
        <v>5746</v>
      </c>
      <c r="K21" s="363">
        <v>5766</v>
      </c>
      <c r="L21" s="418"/>
    </row>
    <row r="22" spans="2:12" s="34" customFormat="1" ht="12.75" customHeight="1">
      <c r="B22" s="17"/>
      <c r="D22" s="359">
        <v>130249</v>
      </c>
      <c r="E22" s="359">
        <v>134451</v>
      </c>
      <c r="F22" s="359">
        <v>142170</v>
      </c>
      <c r="G22" s="359">
        <v>150137</v>
      </c>
      <c r="H22" s="359">
        <v>161900</v>
      </c>
      <c r="I22" s="359">
        <v>164744</v>
      </c>
      <c r="J22" s="359">
        <v>171071</v>
      </c>
      <c r="K22" s="420">
        <v>181467</v>
      </c>
      <c r="L22" s="421"/>
    </row>
    <row r="23" spans="2:12" ht="3.75" customHeight="1">
      <c r="B23" s="17"/>
      <c r="D23" s="422"/>
      <c r="E23" s="422"/>
      <c r="F23" s="423"/>
      <c r="G23" s="424"/>
      <c r="H23" s="422"/>
      <c r="I23" s="422"/>
      <c r="J23" s="422"/>
      <c r="K23" s="231"/>
      <c r="L23" s="418"/>
    </row>
    <row r="24" spans="2:12" ht="12.75" customHeight="1">
      <c r="B24" s="17" t="s">
        <v>143</v>
      </c>
      <c r="C24" s="34"/>
      <c r="D24" s="422"/>
      <c r="E24" s="422"/>
      <c r="F24" s="423"/>
      <c r="G24" s="423"/>
      <c r="H24" s="422"/>
      <c r="I24" s="422"/>
      <c r="J24" s="422"/>
      <c r="K24" s="341"/>
      <c r="L24" s="418"/>
    </row>
    <row r="25" spans="2:12" ht="12.75" customHeight="1">
      <c r="B25" s="17"/>
      <c r="C25" s="419" t="s">
        <v>298</v>
      </c>
      <c r="D25" s="422">
        <v>1594</v>
      </c>
      <c r="E25" s="422">
        <v>1611</v>
      </c>
      <c r="F25" s="360">
        <v>1661</v>
      </c>
      <c r="G25" s="362">
        <v>1699</v>
      </c>
      <c r="H25" s="360">
        <v>1867</v>
      </c>
      <c r="I25" s="360">
        <v>1839</v>
      </c>
      <c r="J25" s="360">
        <v>0</v>
      </c>
      <c r="K25" s="363">
        <v>0</v>
      </c>
      <c r="L25" s="418"/>
    </row>
    <row r="26" spans="2:12" ht="3" customHeight="1">
      <c r="B26" s="17"/>
      <c r="D26" s="422"/>
      <c r="E26" s="422"/>
      <c r="F26" s="423"/>
      <c r="G26" s="362"/>
      <c r="H26" s="422"/>
      <c r="I26" s="422"/>
      <c r="J26" s="422"/>
      <c r="K26" s="363"/>
      <c r="L26" s="418"/>
    </row>
    <row r="27" spans="2:12" ht="3" customHeight="1">
      <c r="B27" s="17"/>
      <c r="D27" s="422"/>
      <c r="E27" s="422"/>
      <c r="F27" s="423"/>
      <c r="G27" s="362"/>
      <c r="H27" s="422"/>
      <c r="I27" s="422"/>
      <c r="J27" s="422"/>
      <c r="K27" s="363"/>
      <c r="L27" s="418"/>
    </row>
    <row r="28" spans="2:12" s="34" customFormat="1" ht="12.75" customHeight="1" thickBot="1">
      <c r="B28" s="17" t="s">
        <v>204</v>
      </c>
      <c r="D28" s="425">
        <v>203509</v>
      </c>
      <c r="E28" s="425">
        <v>208747</v>
      </c>
      <c r="F28" s="425">
        <v>218265</v>
      </c>
      <c r="G28" s="425">
        <v>226000</v>
      </c>
      <c r="H28" s="425">
        <v>241965</v>
      </c>
      <c r="I28" s="425">
        <v>244958</v>
      </c>
      <c r="J28" s="425">
        <v>251057</v>
      </c>
      <c r="K28" s="426">
        <v>261756</v>
      </c>
      <c r="L28" s="421"/>
    </row>
    <row r="29" spans="2:12" ht="3.75" customHeight="1" thickTop="1">
      <c r="B29" s="17"/>
      <c r="D29" s="390"/>
      <c r="E29" s="390"/>
      <c r="F29" s="64"/>
      <c r="G29" s="390"/>
      <c r="H29" s="418"/>
      <c r="I29" s="418"/>
      <c r="J29" s="418"/>
      <c r="K29" s="421"/>
      <c r="L29" s="418"/>
    </row>
    <row r="30" spans="2:12" s="34" customFormat="1" ht="12.75" customHeight="1">
      <c r="B30" s="9" t="s">
        <v>85</v>
      </c>
      <c r="D30" s="388"/>
      <c r="E30" s="388"/>
      <c r="F30" s="64"/>
      <c r="G30" s="388"/>
      <c r="H30" s="171"/>
      <c r="I30" s="171"/>
      <c r="J30" s="171"/>
      <c r="K30" s="389"/>
      <c r="L30" s="389"/>
    </row>
    <row r="31" spans="2:12" ht="12.75" customHeight="1">
      <c r="B31" s="279" t="s">
        <v>76</v>
      </c>
      <c r="C31" s="711" t="s">
        <v>235</v>
      </c>
      <c r="D31" s="711"/>
      <c r="E31" s="711"/>
      <c r="F31" s="711"/>
      <c r="G31" s="711"/>
      <c r="H31" s="711"/>
      <c r="I31" s="711"/>
      <c r="J31" s="711"/>
      <c r="K31" s="711"/>
      <c r="L31" s="392"/>
    </row>
    <row r="32" spans="2:12" ht="12.75" customHeight="1">
      <c r="B32" s="279"/>
      <c r="C32" s="711"/>
      <c r="D32" s="711"/>
      <c r="E32" s="711"/>
      <c r="F32" s="711"/>
      <c r="G32" s="711"/>
      <c r="H32" s="711"/>
      <c r="I32" s="711"/>
      <c r="J32" s="711"/>
      <c r="K32" s="711"/>
      <c r="L32" s="392"/>
    </row>
    <row r="33" spans="2:12" ht="12.75" customHeight="1">
      <c r="B33" s="427"/>
      <c r="C33" s="711"/>
      <c r="D33" s="711"/>
      <c r="E33" s="711"/>
      <c r="F33" s="711"/>
      <c r="G33" s="711"/>
      <c r="H33" s="711"/>
      <c r="I33" s="711"/>
      <c r="J33" s="711"/>
      <c r="K33" s="711"/>
      <c r="L33" s="392"/>
    </row>
    <row r="34" spans="2:12" ht="12.75" customHeight="1">
      <c r="B34" s="279" t="s">
        <v>77</v>
      </c>
      <c r="C34" s="720" t="s">
        <v>121</v>
      </c>
      <c r="D34" s="720"/>
      <c r="E34" s="720"/>
      <c r="F34" s="720"/>
      <c r="G34" s="720"/>
      <c r="H34" s="720"/>
      <c r="I34" s="720"/>
      <c r="J34" s="720"/>
      <c r="K34" s="720"/>
      <c r="L34" s="720"/>
    </row>
    <row r="35" spans="2:12" ht="12.75" customHeight="1">
      <c r="B35" s="279" t="s">
        <v>78</v>
      </c>
      <c r="C35" s="720" t="s">
        <v>39</v>
      </c>
      <c r="D35" s="720"/>
      <c r="E35" s="720"/>
      <c r="F35" s="720"/>
      <c r="G35" s="720"/>
      <c r="H35" s="720"/>
      <c r="I35" s="720"/>
      <c r="J35" s="720"/>
      <c r="K35" s="720"/>
      <c r="L35" s="720"/>
    </row>
    <row r="36" spans="2:12" ht="12.75" customHeight="1">
      <c r="B36" s="279"/>
      <c r="C36" s="711"/>
      <c r="D36" s="711"/>
      <c r="E36" s="711"/>
      <c r="F36" s="711"/>
      <c r="G36" s="711"/>
      <c r="H36" s="711"/>
      <c r="I36" s="711"/>
      <c r="J36" s="711"/>
      <c r="K36" s="711"/>
      <c r="L36" s="711"/>
    </row>
  </sheetData>
  <sheetProtection/>
  <mergeCells count="5">
    <mergeCell ref="D1:K1"/>
    <mergeCell ref="C36:L36"/>
    <mergeCell ref="C34:L34"/>
    <mergeCell ref="C35:L35"/>
    <mergeCell ref="C31:K33"/>
  </mergeCells>
  <conditionalFormatting sqref="V51:V52 V122:V123 K122:K123 E123:J124 D122:D123 D51:K52">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300" verticalDpi="300" orientation="portrait" scale="69" r:id="rId1"/>
  <headerFooter alignWithMargins="0">
    <oddHeader>&amp;LVodafone Group Plc&amp;C09 Voice usage</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59"/>
  <sheetViews>
    <sheetView showGridLines="0" zoomScalePageLayoutView="0" workbookViewId="0" topLeftCell="A1">
      <selection activeCell="A1" sqref="A1"/>
    </sheetView>
  </sheetViews>
  <sheetFormatPr defaultColWidth="9.140625" defaultRowHeight="12.75" customHeight="1"/>
  <cols>
    <col min="1" max="1" width="5.57421875" style="64" customWidth="1"/>
    <col min="2" max="2" width="3.7109375" style="34" customWidth="1"/>
    <col min="3" max="3" width="33.00390625" style="64" customWidth="1"/>
    <col min="4" max="6" width="10.57421875" style="410" customWidth="1"/>
    <col min="7" max="10" width="10.57421875" style="64" customWidth="1"/>
    <col min="11" max="11" width="10.57421875" style="34" customWidth="1"/>
    <col min="12" max="16384" width="9.140625" style="64" customWidth="1"/>
  </cols>
  <sheetData>
    <row r="1" spans="2:11" ht="15">
      <c r="B1" s="481"/>
      <c r="D1" s="710" t="s">
        <v>19</v>
      </c>
      <c r="E1" s="710"/>
      <c r="F1" s="710"/>
      <c r="G1" s="710"/>
      <c r="H1" s="710"/>
      <c r="I1" s="710"/>
      <c r="J1" s="710"/>
      <c r="K1" s="710"/>
    </row>
    <row r="2" spans="2:11" ht="12.75" customHeight="1">
      <c r="B2" s="328"/>
      <c r="C2" s="396"/>
      <c r="D2" s="12" t="s">
        <v>64</v>
      </c>
      <c r="E2" s="12" t="s">
        <v>44</v>
      </c>
      <c r="F2" s="12" t="s">
        <v>96</v>
      </c>
      <c r="G2" s="397" t="s">
        <v>24</v>
      </c>
      <c r="H2" s="397" t="s">
        <v>228</v>
      </c>
      <c r="I2" s="397" t="s">
        <v>218</v>
      </c>
      <c r="J2" s="397" t="s">
        <v>206</v>
      </c>
      <c r="K2" s="331" t="s">
        <v>197</v>
      </c>
    </row>
    <row r="3" spans="2:11" ht="12.75" customHeight="1">
      <c r="B3" s="34" t="s">
        <v>23</v>
      </c>
      <c r="D3" s="18"/>
      <c r="E3" s="18"/>
      <c r="F3" s="18"/>
      <c r="G3" s="429"/>
      <c r="H3" s="429"/>
      <c r="I3" s="429"/>
      <c r="J3" s="429"/>
      <c r="K3" s="335"/>
    </row>
    <row r="4" spans="3:11" ht="12.75" customHeight="1">
      <c r="C4" s="398" t="s">
        <v>299</v>
      </c>
      <c r="D4" s="430"/>
      <c r="E4" s="430"/>
      <c r="F4" s="430"/>
      <c r="G4" s="430"/>
      <c r="H4" s="430"/>
      <c r="I4" s="430"/>
      <c r="J4" s="430"/>
      <c r="K4" s="431"/>
    </row>
    <row r="5" spans="3:11" ht="12.75" customHeight="1">
      <c r="C5" s="432" t="s">
        <v>207</v>
      </c>
      <c r="D5" s="433">
        <v>15.8</v>
      </c>
      <c r="E5" s="433">
        <v>16.1</v>
      </c>
      <c r="F5" s="433">
        <v>15.5</v>
      </c>
      <c r="G5" s="433">
        <v>14.7</v>
      </c>
      <c r="H5" s="433">
        <v>15.3</v>
      </c>
      <c r="I5" s="433">
        <v>15.6</v>
      </c>
      <c r="J5" s="433">
        <v>15.2</v>
      </c>
      <c r="K5" s="434">
        <v>15.179475225155</v>
      </c>
    </row>
    <row r="6" spans="3:11" ht="12.75" customHeight="1">
      <c r="C6" s="435" t="s">
        <v>126</v>
      </c>
      <c r="D6" s="433">
        <v>28.9</v>
      </c>
      <c r="E6" s="433">
        <v>29.9</v>
      </c>
      <c r="F6" s="433">
        <v>29.6</v>
      </c>
      <c r="G6" s="433">
        <v>29.1</v>
      </c>
      <c r="H6" s="433">
        <v>31.2</v>
      </c>
      <c r="I6" s="433">
        <v>32.2</v>
      </c>
      <c r="J6" s="433">
        <v>32.1</v>
      </c>
      <c r="K6" s="434">
        <v>31.8870883355917</v>
      </c>
    </row>
    <row r="7" spans="3:11" ht="12.75" customHeight="1">
      <c r="C7" s="435" t="s">
        <v>261</v>
      </c>
      <c r="D7" s="433">
        <v>4.4</v>
      </c>
      <c r="E7" s="433">
        <v>4.5</v>
      </c>
      <c r="F7" s="433">
        <v>4.2</v>
      </c>
      <c r="G7" s="433">
        <v>3.5</v>
      </c>
      <c r="H7" s="433">
        <v>3.7</v>
      </c>
      <c r="I7" s="433">
        <v>3.7</v>
      </c>
      <c r="J7" s="433">
        <v>3.5</v>
      </c>
      <c r="K7" s="434">
        <v>3.31611854134183</v>
      </c>
    </row>
    <row r="8" spans="3:11" ht="12.75" customHeight="1">
      <c r="C8" s="34" t="s">
        <v>91</v>
      </c>
      <c r="D8" s="436"/>
      <c r="E8" s="436"/>
      <c r="F8" s="436"/>
      <c r="G8" s="436"/>
      <c r="H8" s="436"/>
      <c r="I8" s="436"/>
      <c r="J8" s="436"/>
      <c r="K8" s="437"/>
    </row>
    <row r="9" spans="3:11" ht="12.75" customHeight="1">
      <c r="C9" s="432" t="s">
        <v>207</v>
      </c>
      <c r="D9" s="433">
        <v>20.7</v>
      </c>
      <c r="E9" s="433">
        <v>20.8</v>
      </c>
      <c r="F9" s="433">
        <v>20.3</v>
      </c>
      <c r="G9" s="433">
        <v>19.5</v>
      </c>
      <c r="H9" s="433">
        <v>20</v>
      </c>
      <c r="I9" s="433">
        <v>20.1</v>
      </c>
      <c r="J9" s="433">
        <v>19.4</v>
      </c>
      <c r="K9" s="434">
        <v>18.9428731913147</v>
      </c>
    </row>
    <row r="10" spans="3:11" ht="12.75" customHeight="1">
      <c r="C10" s="435" t="s">
        <v>126</v>
      </c>
      <c r="D10" s="433">
        <v>46.1</v>
      </c>
      <c r="E10" s="433">
        <v>43.9</v>
      </c>
      <c r="F10" s="433">
        <v>44.4</v>
      </c>
      <c r="G10" s="433">
        <v>41.4</v>
      </c>
      <c r="H10" s="433">
        <v>42.3</v>
      </c>
      <c r="I10" s="433">
        <v>40.2</v>
      </c>
      <c r="J10" s="433">
        <v>39.8</v>
      </c>
      <c r="K10" s="434">
        <v>38.392152640815176</v>
      </c>
    </row>
    <row r="11" spans="3:11" ht="12.75" customHeight="1">
      <c r="C11" s="435" t="s">
        <v>261</v>
      </c>
      <c r="D11" s="433">
        <v>16.6</v>
      </c>
      <c r="E11" s="433">
        <v>17</v>
      </c>
      <c r="F11" s="433">
        <v>16.1</v>
      </c>
      <c r="G11" s="433">
        <v>15.6</v>
      </c>
      <c r="H11" s="433">
        <v>15.9</v>
      </c>
      <c r="I11" s="433">
        <v>16.3</v>
      </c>
      <c r="J11" s="433">
        <v>15.4</v>
      </c>
      <c r="K11" s="434">
        <v>14.956118449605848</v>
      </c>
    </row>
    <row r="12" spans="3:11" ht="12.75" customHeight="1">
      <c r="C12" s="34" t="s">
        <v>26</v>
      </c>
      <c r="D12" s="436"/>
      <c r="E12" s="436"/>
      <c r="F12" s="436"/>
      <c r="G12" s="436"/>
      <c r="H12" s="436"/>
      <c r="I12" s="436"/>
      <c r="J12" s="436"/>
      <c r="K12" s="437"/>
    </row>
    <row r="13" spans="3:11" ht="12.75" customHeight="1">
      <c r="C13" s="432" t="s">
        <v>207</v>
      </c>
      <c r="D13" s="433">
        <v>26.5</v>
      </c>
      <c r="E13" s="433">
        <v>26.9</v>
      </c>
      <c r="F13" s="433">
        <v>24.5</v>
      </c>
      <c r="G13" s="433">
        <v>23.2</v>
      </c>
      <c r="H13" s="433">
        <v>23.1</v>
      </c>
      <c r="I13" s="433">
        <v>23.5</v>
      </c>
      <c r="J13" s="433">
        <v>21.6</v>
      </c>
      <c r="K13" s="434">
        <v>20.2944519715911</v>
      </c>
    </row>
    <row r="14" spans="3:11" ht="12.75" customHeight="1">
      <c r="C14" s="435" t="s">
        <v>126</v>
      </c>
      <c r="D14" s="433">
        <v>36.5</v>
      </c>
      <c r="E14" s="433">
        <v>37.3</v>
      </c>
      <c r="F14" s="433">
        <v>34.5</v>
      </c>
      <c r="G14" s="433">
        <v>32.6</v>
      </c>
      <c r="H14" s="433">
        <v>32.8</v>
      </c>
      <c r="I14" s="433">
        <v>33.4</v>
      </c>
      <c r="J14" s="433">
        <v>31.1</v>
      </c>
      <c r="K14" s="434">
        <v>29.8901280501375</v>
      </c>
    </row>
    <row r="15" spans="3:11" ht="12.75" customHeight="1">
      <c r="C15" s="435" t="s">
        <v>261</v>
      </c>
      <c r="D15" s="433">
        <v>9.8</v>
      </c>
      <c r="E15" s="433">
        <v>9.9</v>
      </c>
      <c r="F15" s="433">
        <v>8.5</v>
      </c>
      <c r="G15" s="433">
        <v>8.4</v>
      </c>
      <c r="H15" s="433">
        <v>7.2</v>
      </c>
      <c r="I15" s="433">
        <v>7.3</v>
      </c>
      <c r="J15" s="433">
        <v>6.3</v>
      </c>
      <c r="K15" s="434">
        <v>5.51394744715049</v>
      </c>
    </row>
    <row r="16" spans="3:11" ht="12.75" customHeight="1">
      <c r="C16" s="34" t="s">
        <v>176</v>
      </c>
      <c r="D16" s="436"/>
      <c r="E16" s="436"/>
      <c r="F16" s="436"/>
      <c r="G16" s="436"/>
      <c r="H16" s="436"/>
      <c r="I16" s="436"/>
      <c r="J16" s="436"/>
      <c r="K16" s="437"/>
    </row>
    <row r="17" spans="3:11" ht="12.75" customHeight="1">
      <c r="C17" s="432" t="s">
        <v>207</v>
      </c>
      <c r="D17" s="433">
        <v>20.6</v>
      </c>
      <c r="E17" s="433">
        <v>21.2</v>
      </c>
      <c r="F17" s="433">
        <v>21.7</v>
      </c>
      <c r="G17" s="433">
        <v>21.2</v>
      </c>
      <c r="H17" s="433">
        <v>20.8</v>
      </c>
      <c r="I17" s="433">
        <v>21.5</v>
      </c>
      <c r="J17" s="433">
        <v>21.4</v>
      </c>
      <c r="K17" s="434">
        <v>21.1916304371748</v>
      </c>
    </row>
    <row r="18" spans="3:11" ht="12.75" customHeight="1">
      <c r="C18" s="435" t="s">
        <v>126</v>
      </c>
      <c r="D18" s="433">
        <v>36.7</v>
      </c>
      <c r="E18" s="433">
        <v>36.6</v>
      </c>
      <c r="F18" s="433">
        <v>37.1</v>
      </c>
      <c r="G18" s="433">
        <v>36.4</v>
      </c>
      <c r="H18" s="433">
        <v>35</v>
      </c>
      <c r="I18" s="433">
        <v>35.6</v>
      </c>
      <c r="J18" s="433">
        <v>35.2</v>
      </c>
      <c r="K18" s="434">
        <v>34.6210643318654</v>
      </c>
    </row>
    <row r="19" spans="3:11" ht="12.75" customHeight="1">
      <c r="C19" s="435" t="s">
        <v>261</v>
      </c>
      <c r="D19" s="433">
        <v>6.7</v>
      </c>
      <c r="E19" s="433">
        <v>7.1</v>
      </c>
      <c r="F19" s="433">
        <v>6.9</v>
      </c>
      <c r="G19" s="433">
        <v>6.2</v>
      </c>
      <c r="H19" s="433">
        <v>5.9</v>
      </c>
      <c r="I19" s="433">
        <v>6.3</v>
      </c>
      <c r="J19" s="433">
        <v>6.2</v>
      </c>
      <c r="K19" s="434">
        <v>5.82399342673561</v>
      </c>
    </row>
    <row r="20" spans="3:11" ht="12.75" customHeight="1">
      <c r="C20" s="34" t="s">
        <v>151</v>
      </c>
      <c r="D20" s="433"/>
      <c r="E20" s="433"/>
      <c r="F20" s="433"/>
      <c r="G20" s="433"/>
      <c r="H20" s="433"/>
      <c r="I20" s="433"/>
      <c r="J20" s="433"/>
      <c r="K20" s="434"/>
    </row>
    <row r="21" spans="3:11" ht="12.75" customHeight="1">
      <c r="C21" s="432" t="s">
        <v>207</v>
      </c>
      <c r="D21" s="433">
        <v>14.7</v>
      </c>
      <c r="E21" s="433">
        <v>16.3</v>
      </c>
      <c r="F21" s="433">
        <v>16.5</v>
      </c>
      <c r="G21" s="433">
        <v>16.4</v>
      </c>
      <c r="H21" s="433">
        <v>18.1</v>
      </c>
      <c r="I21" s="433">
        <v>19.3</v>
      </c>
      <c r="J21" s="433">
        <v>16.7</v>
      </c>
      <c r="K21" s="434">
        <v>15.3041789716216</v>
      </c>
    </row>
    <row r="22" spans="3:11" ht="12.75" customHeight="1">
      <c r="C22" s="435" t="s">
        <v>126</v>
      </c>
      <c r="D22" s="433">
        <v>40.3</v>
      </c>
      <c r="E22" s="433">
        <v>41.4</v>
      </c>
      <c r="F22" s="433">
        <v>37.6</v>
      </c>
      <c r="G22" s="433">
        <v>34.2</v>
      </c>
      <c r="H22" s="433">
        <v>36.5</v>
      </c>
      <c r="I22" s="433">
        <v>39.2</v>
      </c>
      <c r="J22" s="433">
        <v>34.3</v>
      </c>
      <c r="K22" s="434">
        <v>32.4694458534845</v>
      </c>
    </row>
    <row r="23" spans="3:11" ht="12.75" customHeight="1">
      <c r="C23" s="435" t="s">
        <v>261</v>
      </c>
      <c r="D23" s="433">
        <v>4.3</v>
      </c>
      <c r="E23" s="433">
        <v>4.6</v>
      </c>
      <c r="F23" s="433">
        <v>4.7</v>
      </c>
      <c r="G23" s="433">
        <v>4.7</v>
      </c>
      <c r="H23" s="433">
        <v>5.4</v>
      </c>
      <c r="I23" s="433">
        <v>6.2</v>
      </c>
      <c r="J23" s="433">
        <v>5.5</v>
      </c>
      <c r="K23" s="434">
        <v>4.74576976009573</v>
      </c>
    </row>
    <row r="24" spans="3:11" ht="12.75" customHeight="1">
      <c r="C24" s="34" t="s">
        <v>30</v>
      </c>
      <c r="D24" s="433"/>
      <c r="E24" s="433"/>
      <c r="F24" s="433"/>
      <c r="G24" s="433"/>
      <c r="H24" s="433"/>
      <c r="I24" s="433"/>
      <c r="J24" s="433"/>
      <c r="K24" s="434"/>
    </row>
    <row r="25" spans="3:11" ht="12.75" customHeight="1">
      <c r="C25" s="432" t="s">
        <v>207</v>
      </c>
      <c r="D25" s="433">
        <v>33</v>
      </c>
      <c r="E25" s="433">
        <v>32</v>
      </c>
      <c r="F25" s="433">
        <v>31.6</v>
      </c>
      <c r="G25" s="433">
        <v>30</v>
      </c>
      <c r="H25" s="433">
        <v>30.7</v>
      </c>
      <c r="I25" s="433">
        <v>30.6</v>
      </c>
      <c r="J25" s="433">
        <v>29.6</v>
      </c>
      <c r="K25" s="434">
        <v>29.0489191004483</v>
      </c>
    </row>
    <row r="26" spans="3:11" ht="12.75" customHeight="1">
      <c r="C26" s="435" t="s">
        <v>126</v>
      </c>
      <c r="D26" s="433">
        <v>48.6</v>
      </c>
      <c r="E26" s="433">
        <v>46.6</v>
      </c>
      <c r="F26" s="433">
        <v>46.1</v>
      </c>
      <c r="G26" s="433">
        <v>43.6</v>
      </c>
      <c r="H26" s="433">
        <v>44.4</v>
      </c>
      <c r="I26" s="433">
        <v>43.9</v>
      </c>
      <c r="J26" s="433">
        <v>42.4</v>
      </c>
      <c r="K26" s="434">
        <v>41.2446791312819</v>
      </c>
    </row>
    <row r="27" spans="3:11" ht="12.75" customHeight="1">
      <c r="C27" s="435" t="s">
        <v>261</v>
      </c>
      <c r="D27" s="433">
        <v>9.2</v>
      </c>
      <c r="E27" s="433">
        <v>9.3</v>
      </c>
      <c r="F27" s="433">
        <v>8.7</v>
      </c>
      <c r="G27" s="433">
        <v>8.1</v>
      </c>
      <c r="H27" s="433">
        <v>8.2</v>
      </c>
      <c r="I27" s="433">
        <v>8.4</v>
      </c>
      <c r="J27" s="433">
        <v>7.9</v>
      </c>
      <c r="K27" s="434">
        <v>7.69359687321009</v>
      </c>
    </row>
    <row r="28" spans="3:11" ht="12.75" customHeight="1">
      <c r="C28" s="34" t="s">
        <v>20</v>
      </c>
      <c r="D28" s="433"/>
      <c r="E28" s="433"/>
      <c r="F28" s="433"/>
      <c r="G28" s="433"/>
      <c r="H28" s="433"/>
      <c r="I28" s="433"/>
      <c r="J28" s="433"/>
      <c r="K28" s="434"/>
    </row>
    <row r="29" spans="3:11" ht="12.75" customHeight="1">
      <c r="C29" s="432" t="s">
        <v>207</v>
      </c>
      <c r="D29" s="433">
        <v>16.3</v>
      </c>
      <c r="E29" s="433">
        <v>16.3</v>
      </c>
      <c r="F29" s="433">
        <v>15.3</v>
      </c>
      <c r="G29" s="433">
        <v>14.7</v>
      </c>
      <c r="H29" s="433">
        <v>15.1</v>
      </c>
      <c r="I29" s="433">
        <v>15.2</v>
      </c>
      <c r="J29" s="433">
        <v>13.9</v>
      </c>
      <c r="K29" s="434">
        <v>13.8278953035827</v>
      </c>
    </row>
    <row r="30" spans="3:11" ht="12.75" customHeight="1">
      <c r="C30" s="435" t="s">
        <v>126</v>
      </c>
      <c r="D30" s="433">
        <v>43.5</v>
      </c>
      <c r="E30" s="433">
        <v>42.9</v>
      </c>
      <c r="F30" s="433">
        <v>40.6</v>
      </c>
      <c r="G30" s="433">
        <v>37.6</v>
      </c>
      <c r="H30" s="433">
        <v>39.4</v>
      </c>
      <c r="I30" s="433">
        <v>38.8</v>
      </c>
      <c r="J30" s="433">
        <v>35.3</v>
      </c>
      <c r="K30" s="434">
        <v>35.1684408264948</v>
      </c>
    </row>
    <row r="31" spans="3:11" ht="12.75" customHeight="1">
      <c r="C31" s="435" t="s">
        <v>261</v>
      </c>
      <c r="D31" s="433">
        <v>9.7</v>
      </c>
      <c r="E31" s="433">
        <v>9.9</v>
      </c>
      <c r="F31" s="433">
        <v>9.3</v>
      </c>
      <c r="G31" s="433">
        <v>9.3</v>
      </c>
      <c r="H31" s="433">
        <v>9.4</v>
      </c>
      <c r="I31" s="433">
        <v>9.7</v>
      </c>
      <c r="J31" s="433">
        <v>9.1</v>
      </c>
      <c r="K31" s="434">
        <v>9.02324648585556</v>
      </c>
    </row>
    <row r="32" spans="3:11" ht="12.75" customHeight="1">
      <c r="C32" s="34" t="s">
        <v>158</v>
      </c>
      <c r="D32" s="436"/>
      <c r="E32" s="436"/>
      <c r="F32" s="436"/>
      <c r="G32" s="433"/>
      <c r="H32" s="433"/>
      <c r="I32" s="433"/>
      <c r="J32" s="433"/>
      <c r="K32" s="434"/>
    </row>
    <row r="33" spans="3:11" ht="12.75" customHeight="1">
      <c r="C33" s="432" t="s">
        <v>207</v>
      </c>
      <c r="D33" s="433">
        <v>6.9</v>
      </c>
      <c r="E33" s="433">
        <v>6.8</v>
      </c>
      <c r="F33" s="433">
        <v>6.2</v>
      </c>
      <c r="G33" s="433">
        <v>6.1</v>
      </c>
      <c r="H33" s="433">
        <v>6.8</v>
      </c>
      <c r="I33" s="433">
        <v>7.2</v>
      </c>
      <c r="J33" s="433">
        <v>7.3</v>
      </c>
      <c r="K33" s="434">
        <v>7.03845989560416</v>
      </c>
    </row>
    <row r="34" spans="3:11" ht="12.75" customHeight="1">
      <c r="C34" s="435" t="s">
        <v>126</v>
      </c>
      <c r="D34" s="433">
        <v>14.3</v>
      </c>
      <c r="E34" s="433">
        <v>14.1</v>
      </c>
      <c r="F34" s="433">
        <v>12.5</v>
      </c>
      <c r="G34" s="433">
        <v>12.4</v>
      </c>
      <c r="H34" s="433">
        <v>13.9</v>
      </c>
      <c r="I34" s="433">
        <v>14.2</v>
      </c>
      <c r="J34" s="433">
        <v>13.8</v>
      </c>
      <c r="K34" s="434">
        <v>12.9059061735328</v>
      </c>
    </row>
    <row r="35" spans="3:11" ht="12.75" customHeight="1">
      <c r="C35" s="435" t="s">
        <v>261</v>
      </c>
      <c r="D35" s="433">
        <v>2.4</v>
      </c>
      <c r="E35" s="433">
        <v>2.5</v>
      </c>
      <c r="F35" s="433">
        <v>2.5</v>
      </c>
      <c r="G35" s="433">
        <v>2.3</v>
      </c>
      <c r="H35" s="433">
        <v>2.5</v>
      </c>
      <c r="I35" s="433">
        <v>2.8</v>
      </c>
      <c r="J35" s="433">
        <v>2.9</v>
      </c>
      <c r="K35" s="434">
        <v>2.77577803839973</v>
      </c>
    </row>
    <row r="36" spans="3:11" ht="12.75" customHeight="1">
      <c r="C36" s="34" t="s">
        <v>28</v>
      </c>
      <c r="D36" s="436"/>
      <c r="E36" s="436"/>
      <c r="F36" s="436"/>
      <c r="G36" s="433"/>
      <c r="H36" s="433"/>
      <c r="I36" s="433"/>
      <c r="J36" s="433"/>
      <c r="K36" s="434"/>
    </row>
    <row r="37" spans="3:11" ht="12.75" customHeight="1">
      <c r="C37" s="432" t="s">
        <v>207</v>
      </c>
      <c r="D37" s="433">
        <v>16.1</v>
      </c>
      <c r="E37" s="433">
        <v>18.6</v>
      </c>
      <c r="F37" s="433">
        <v>17.8</v>
      </c>
      <c r="G37" s="433">
        <v>18.3</v>
      </c>
      <c r="H37" s="433">
        <v>19.9</v>
      </c>
      <c r="I37" s="433">
        <v>21.4</v>
      </c>
      <c r="J37" s="433">
        <v>19.8</v>
      </c>
      <c r="K37" s="434">
        <v>19.2478075775608</v>
      </c>
    </row>
    <row r="38" spans="3:11" ht="12.75" customHeight="1">
      <c r="C38" s="435" t="s">
        <v>126</v>
      </c>
      <c r="D38" s="433">
        <v>35.6</v>
      </c>
      <c r="E38" s="433">
        <v>38.7</v>
      </c>
      <c r="F38" s="433">
        <v>36.9</v>
      </c>
      <c r="G38" s="433">
        <v>35.5</v>
      </c>
      <c r="H38" s="433">
        <v>37</v>
      </c>
      <c r="I38" s="433">
        <v>38.4</v>
      </c>
      <c r="J38" s="433">
        <v>37.6</v>
      </c>
      <c r="K38" s="434">
        <v>35.794231430531504</v>
      </c>
    </row>
    <row r="39" spans="3:11" ht="12.75" customHeight="1">
      <c r="C39" s="435" t="s">
        <v>261</v>
      </c>
      <c r="D39" s="433">
        <v>12</v>
      </c>
      <c r="E39" s="433">
        <v>13.4</v>
      </c>
      <c r="F39" s="433">
        <v>12.1</v>
      </c>
      <c r="G39" s="433">
        <v>12.1</v>
      </c>
      <c r="H39" s="433">
        <v>13.3</v>
      </c>
      <c r="I39" s="433">
        <v>14.5</v>
      </c>
      <c r="J39" s="433">
        <v>12</v>
      </c>
      <c r="K39" s="434">
        <v>11.456630815847577</v>
      </c>
    </row>
    <row r="40" spans="3:11" ht="3.75" customHeight="1">
      <c r="C40" s="435"/>
      <c r="D40" s="433"/>
      <c r="E40" s="433"/>
      <c r="F40" s="433"/>
      <c r="G40" s="433"/>
      <c r="H40" s="433"/>
      <c r="I40" s="433"/>
      <c r="J40" s="433"/>
      <c r="K40" s="434"/>
    </row>
    <row r="41" spans="2:11" ht="12.75" customHeight="1">
      <c r="B41" s="34" t="s">
        <v>99</v>
      </c>
      <c r="C41" s="34"/>
      <c r="D41" s="436"/>
      <c r="E41" s="436"/>
      <c r="F41" s="436"/>
      <c r="G41" s="436"/>
      <c r="H41" s="436"/>
      <c r="I41" s="436"/>
      <c r="J41" s="436"/>
      <c r="K41" s="437"/>
    </row>
    <row r="42" spans="3:11" ht="12.75" customHeight="1">
      <c r="C42" s="398" t="s">
        <v>58</v>
      </c>
      <c r="D42" s="436"/>
      <c r="E42" s="436"/>
      <c r="F42" s="436"/>
      <c r="G42" s="436"/>
      <c r="H42" s="436"/>
      <c r="I42" s="436"/>
      <c r="J42" s="436"/>
      <c r="K42" s="437"/>
    </row>
    <row r="43" spans="3:11" ht="12.75" customHeight="1">
      <c r="C43" s="432" t="s">
        <v>207</v>
      </c>
      <c r="D43" s="360">
        <v>191</v>
      </c>
      <c r="E43" s="360">
        <v>177</v>
      </c>
      <c r="F43" s="360">
        <v>176</v>
      </c>
      <c r="G43" s="360">
        <v>171</v>
      </c>
      <c r="H43" s="360">
        <v>169</v>
      </c>
      <c r="I43" s="360">
        <v>168</v>
      </c>
      <c r="J43" s="360">
        <v>173</v>
      </c>
      <c r="K43" s="361">
        <v>179.14199350703</v>
      </c>
    </row>
    <row r="44" spans="3:11" ht="12.75" customHeight="1">
      <c r="C44" s="435" t="s">
        <v>126</v>
      </c>
      <c r="D44" s="360">
        <v>778</v>
      </c>
      <c r="E44" s="360">
        <v>760</v>
      </c>
      <c r="F44" s="360">
        <v>756</v>
      </c>
      <c r="G44" s="360">
        <v>728</v>
      </c>
      <c r="H44" s="360">
        <v>749</v>
      </c>
      <c r="I44" s="360">
        <v>742</v>
      </c>
      <c r="J44" s="360">
        <v>738</v>
      </c>
      <c r="K44" s="361">
        <v>734.585661678511</v>
      </c>
    </row>
    <row r="45" spans="3:11" ht="12.75" customHeight="1">
      <c r="C45" s="435" t="s">
        <v>261</v>
      </c>
      <c r="D45" s="360">
        <v>157</v>
      </c>
      <c r="E45" s="360">
        <v>145</v>
      </c>
      <c r="F45" s="360">
        <v>145</v>
      </c>
      <c r="G45" s="360">
        <v>142</v>
      </c>
      <c r="H45" s="360">
        <v>141</v>
      </c>
      <c r="I45" s="360">
        <v>140</v>
      </c>
      <c r="J45" s="360">
        <v>145</v>
      </c>
      <c r="K45" s="361">
        <v>150.606892088853</v>
      </c>
    </row>
    <row r="46" spans="2:11" ht="12.75" customHeight="1">
      <c r="B46" s="17"/>
      <c r="C46" s="398" t="s">
        <v>300</v>
      </c>
      <c r="D46" s="433"/>
      <c r="E46" s="433"/>
      <c r="F46" s="433"/>
      <c r="G46" s="433"/>
      <c r="H46" s="433"/>
      <c r="I46" s="433"/>
      <c r="J46" s="433"/>
      <c r="K46" s="434"/>
    </row>
    <row r="47" spans="2:11" ht="12.75" customHeight="1">
      <c r="B47" s="17"/>
      <c r="C47" s="432" t="s">
        <v>207</v>
      </c>
      <c r="D47" s="360">
        <v>105</v>
      </c>
      <c r="E47" s="360">
        <v>108</v>
      </c>
      <c r="F47" s="360">
        <v>109</v>
      </c>
      <c r="G47" s="360">
        <v>101</v>
      </c>
      <c r="H47" s="360">
        <v>95</v>
      </c>
      <c r="I47" s="360">
        <v>94</v>
      </c>
      <c r="J47" s="360">
        <v>95</v>
      </c>
      <c r="K47" s="361">
        <v>83.6658784358528</v>
      </c>
    </row>
    <row r="48" spans="2:11" ht="12.75" customHeight="1">
      <c r="B48" s="17"/>
      <c r="C48" s="435" t="s">
        <v>126</v>
      </c>
      <c r="D48" s="360">
        <v>440</v>
      </c>
      <c r="E48" s="360">
        <v>438</v>
      </c>
      <c r="F48" s="360">
        <v>441</v>
      </c>
      <c r="G48" s="360">
        <v>417</v>
      </c>
      <c r="H48" s="360">
        <v>387</v>
      </c>
      <c r="I48" s="360">
        <v>390</v>
      </c>
      <c r="J48" s="360">
        <v>371</v>
      </c>
      <c r="K48" s="361">
        <v>349.981471240619</v>
      </c>
    </row>
    <row r="49" spans="2:11" ht="12.75" customHeight="1">
      <c r="B49" s="17"/>
      <c r="C49" s="435" t="s">
        <v>261</v>
      </c>
      <c r="D49" s="360">
        <v>58</v>
      </c>
      <c r="E49" s="360">
        <v>60</v>
      </c>
      <c r="F49" s="360">
        <v>62</v>
      </c>
      <c r="G49" s="360">
        <v>57</v>
      </c>
      <c r="H49" s="360">
        <v>57</v>
      </c>
      <c r="I49" s="360">
        <v>57</v>
      </c>
      <c r="J49" s="360">
        <v>62</v>
      </c>
      <c r="K49" s="361">
        <v>52.6225979308527</v>
      </c>
    </row>
    <row r="50" spans="3:11" ht="12.75" customHeight="1">
      <c r="C50" s="34" t="s">
        <v>88</v>
      </c>
      <c r="D50" s="436"/>
      <c r="E50" s="436"/>
      <c r="F50" s="436"/>
      <c r="G50" s="436"/>
      <c r="H50" s="436"/>
      <c r="I50" s="436"/>
      <c r="J50" s="436"/>
      <c r="K50" s="437"/>
    </row>
    <row r="51" spans="3:11" ht="12.75" customHeight="1">
      <c r="C51" s="432" t="s">
        <v>207</v>
      </c>
      <c r="D51" s="433">
        <v>36.5</v>
      </c>
      <c r="E51" s="433">
        <v>35.4</v>
      </c>
      <c r="F51" s="433">
        <v>33.2</v>
      </c>
      <c r="G51" s="433">
        <v>27.7</v>
      </c>
      <c r="H51" s="433">
        <v>27.8</v>
      </c>
      <c r="I51" s="433">
        <v>27.6</v>
      </c>
      <c r="J51" s="433">
        <v>26.7</v>
      </c>
      <c r="K51" s="434">
        <v>25.2525849738156</v>
      </c>
    </row>
    <row r="52" spans="3:11" ht="12.75" customHeight="1">
      <c r="C52" s="435" t="s">
        <v>126</v>
      </c>
      <c r="D52" s="433">
        <v>193</v>
      </c>
      <c r="E52" s="433">
        <v>188.2</v>
      </c>
      <c r="F52" s="433">
        <v>179.6</v>
      </c>
      <c r="G52" s="433">
        <v>162.4</v>
      </c>
      <c r="H52" s="433">
        <v>161.2</v>
      </c>
      <c r="I52" s="433">
        <v>153</v>
      </c>
      <c r="J52" s="433">
        <v>148.8</v>
      </c>
      <c r="K52" s="434">
        <v>137.629311289356</v>
      </c>
    </row>
    <row r="53" spans="3:11" ht="12.75" customHeight="1">
      <c r="C53" s="435" t="s">
        <v>261</v>
      </c>
      <c r="D53" s="433">
        <v>30</v>
      </c>
      <c r="E53" s="433">
        <v>28.9</v>
      </c>
      <c r="F53" s="433">
        <v>27.2</v>
      </c>
      <c r="G53" s="433">
        <v>22.3</v>
      </c>
      <c r="H53" s="433">
        <v>22.4</v>
      </c>
      <c r="I53" s="433">
        <v>22.4</v>
      </c>
      <c r="J53" s="433">
        <v>21.4</v>
      </c>
      <c r="K53" s="434">
        <v>20.1536639032466</v>
      </c>
    </row>
    <row r="54" spans="2:11" ht="3.75" customHeight="1">
      <c r="B54" s="17"/>
      <c r="C54" s="435"/>
      <c r="D54" s="438"/>
      <c r="E54" s="438"/>
      <c r="F54" s="438"/>
      <c r="G54" s="438"/>
      <c r="H54" s="438"/>
      <c r="I54" s="438"/>
      <c r="J54" s="438"/>
      <c r="K54" s="439"/>
    </row>
    <row r="55" spans="2:11" ht="3.75" customHeight="1">
      <c r="B55" s="17"/>
      <c r="C55" s="435"/>
      <c r="D55" s="440"/>
      <c r="E55" s="440"/>
      <c r="F55" s="440"/>
      <c r="G55" s="440"/>
      <c r="H55" s="440"/>
      <c r="I55" s="440"/>
      <c r="J55" s="440"/>
      <c r="K55" s="441"/>
    </row>
    <row r="56" spans="2:11" ht="12.75" customHeight="1">
      <c r="B56" s="9" t="s">
        <v>85</v>
      </c>
      <c r="D56" s="442"/>
      <c r="E56" s="442"/>
      <c r="F56" s="442"/>
      <c r="G56" s="442"/>
      <c r="H56" s="442"/>
      <c r="I56" s="442"/>
      <c r="J56" s="442"/>
      <c r="K56" s="443"/>
    </row>
    <row r="57" spans="2:11" ht="12.75" customHeight="1">
      <c r="B57" s="428">
        <v>1</v>
      </c>
      <c r="C57" s="711" t="s">
        <v>119</v>
      </c>
      <c r="D57" s="711"/>
      <c r="E57" s="711"/>
      <c r="F57" s="711"/>
      <c r="G57" s="711"/>
      <c r="H57" s="711"/>
      <c r="I57" s="711"/>
      <c r="J57" s="711"/>
      <c r="K57" s="711"/>
    </row>
    <row r="58" spans="2:11" ht="12.75" customHeight="1">
      <c r="B58" s="428"/>
      <c r="C58" s="719"/>
      <c r="D58" s="719"/>
      <c r="E58" s="719"/>
      <c r="F58" s="719"/>
      <c r="G58" s="719"/>
      <c r="H58" s="719"/>
      <c r="I58" s="719"/>
      <c r="J58" s="719"/>
      <c r="K58" s="719"/>
    </row>
    <row r="59" spans="2:3" ht="12.75" customHeight="1">
      <c r="B59" s="60" t="s">
        <v>77</v>
      </c>
      <c r="C59" s="176" t="s">
        <v>121</v>
      </c>
    </row>
  </sheetData>
  <sheetProtection/>
  <mergeCells count="2">
    <mergeCell ref="D1:K1"/>
    <mergeCell ref="C57:K58"/>
  </mergeCells>
  <conditionalFormatting sqref="V54:V55 V126:V127 K126:K127 E127:J128 D126:D127 D54:K5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300" verticalDpi="300" orientation="portrait" scale="71" r:id="rId1"/>
  <headerFooter alignWithMargins="0">
    <oddHeader>&amp;LVodafone Group Plc&amp;C10 ARPU</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J30"/>
  <sheetViews>
    <sheetView showGridLines="0" zoomScalePageLayoutView="0" workbookViewId="0" topLeftCell="A1">
      <selection activeCell="A1" sqref="A1"/>
    </sheetView>
  </sheetViews>
  <sheetFormatPr defaultColWidth="9.140625" defaultRowHeight="12.75" customHeight="1"/>
  <cols>
    <col min="2" max="2" width="22.28125" style="21" customWidth="1"/>
  </cols>
  <sheetData>
    <row r="1" spans="2:10" ht="3.75" customHeight="1">
      <c r="B1" s="444"/>
      <c r="C1" s="444"/>
      <c r="D1" s="445"/>
      <c r="E1" s="445"/>
      <c r="F1" s="445"/>
      <c r="G1" s="445"/>
      <c r="H1" s="445"/>
      <c r="I1" s="445"/>
      <c r="J1" s="445"/>
    </row>
    <row r="2" spans="2:10" ht="15">
      <c r="B2" s="721" t="s">
        <v>36</v>
      </c>
      <c r="C2" s="721"/>
      <c r="D2" s="721"/>
      <c r="E2" s="481"/>
      <c r="F2" s="445"/>
      <c r="G2" s="445"/>
      <c r="H2" s="445"/>
      <c r="I2" s="445"/>
      <c r="J2" s="445"/>
    </row>
    <row r="3" spans="2:10" ht="3.75" customHeight="1">
      <c r="B3" s="446"/>
      <c r="C3" s="446"/>
      <c r="D3" s="446"/>
      <c r="E3" s="445"/>
      <c r="F3" s="445"/>
      <c r="G3" s="445"/>
      <c r="H3" s="445"/>
      <c r="I3" s="445"/>
      <c r="J3" s="445"/>
    </row>
    <row r="4" spans="2:10" ht="12.75">
      <c r="B4" s="444"/>
      <c r="C4" s="722" t="s">
        <v>25</v>
      </c>
      <c r="D4" s="723"/>
      <c r="E4" s="724"/>
      <c r="F4" s="722" t="s">
        <v>201</v>
      </c>
      <c r="G4" s="723"/>
      <c r="H4" s="724"/>
      <c r="I4" s="447"/>
      <c r="J4" s="447"/>
    </row>
    <row r="5" spans="2:10" ht="12.75">
      <c r="B5" s="444"/>
      <c r="C5" s="448" t="s">
        <v>150</v>
      </c>
      <c r="D5" s="449" t="s">
        <v>232</v>
      </c>
      <c r="E5" s="450" t="s">
        <v>145</v>
      </c>
      <c r="F5" s="451" t="s">
        <v>150</v>
      </c>
      <c r="G5" s="452" t="s">
        <v>232</v>
      </c>
      <c r="H5" s="453" t="s">
        <v>145</v>
      </c>
      <c r="I5" s="447"/>
      <c r="J5" s="447"/>
    </row>
    <row r="6" spans="2:10" ht="12.75">
      <c r="B6" s="454" t="s">
        <v>12</v>
      </c>
      <c r="C6" s="455">
        <v>1.19</v>
      </c>
      <c r="D6" s="456">
        <v>1.17</v>
      </c>
      <c r="E6" s="457">
        <v>1.18</v>
      </c>
      <c r="F6" s="455">
        <v>1.14</v>
      </c>
      <c r="G6" s="456">
        <v>1.18</v>
      </c>
      <c r="H6" s="457">
        <v>1.16</v>
      </c>
      <c r="I6" s="447"/>
      <c r="J6" s="447"/>
    </row>
    <row r="7" spans="2:10" ht="12.75">
      <c r="B7" s="454" t="s">
        <v>165</v>
      </c>
      <c r="C7" s="458">
        <v>1.52</v>
      </c>
      <c r="D7" s="459">
        <v>1.59</v>
      </c>
      <c r="E7" s="460">
        <v>1.56</v>
      </c>
      <c r="F7" s="458">
        <v>1.62</v>
      </c>
      <c r="G7" s="459">
        <v>1.57</v>
      </c>
      <c r="H7" s="460">
        <v>1.6</v>
      </c>
      <c r="I7" s="447"/>
      <c r="J7" s="447"/>
    </row>
    <row r="8" spans="2:10" ht="12.75">
      <c r="B8" s="454" t="s">
        <v>38</v>
      </c>
      <c r="C8" s="458">
        <v>8.6</v>
      </c>
      <c r="D8" s="459">
        <v>9.26</v>
      </c>
      <c r="E8" s="460">
        <v>8.93</v>
      </c>
      <c r="F8" s="458">
        <v>9.65</v>
      </c>
      <c r="G8" s="459">
        <v>9.45</v>
      </c>
      <c r="H8" s="460">
        <v>9.55</v>
      </c>
      <c r="I8" s="447"/>
      <c r="J8" s="447"/>
    </row>
    <row r="9" spans="2:10" ht="12.75">
      <c r="B9" s="454" t="s">
        <v>103</v>
      </c>
      <c r="C9" s="458">
        <v>70.02</v>
      </c>
      <c r="D9" s="459">
        <v>71.64</v>
      </c>
      <c r="E9" s="460">
        <v>70.83</v>
      </c>
      <c r="F9" s="458">
        <v>73.28</v>
      </c>
      <c r="G9" s="459">
        <v>79.42</v>
      </c>
      <c r="H9" s="460">
        <v>76.35</v>
      </c>
      <c r="I9" s="447"/>
      <c r="J9" s="447"/>
    </row>
    <row r="10" spans="2:10" ht="12.75">
      <c r="B10" s="454" t="s">
        <v>54</v>
      </c>
      <c r="C10" s="458">
        <v>2.32</v>
      </c>
      <c r="D10" s="459">
        <v>2.42</v>
      </c>
      <c r="E10" s="460">
        <v>2.37</v>
      </c>
      <c r="F10" s="458">
        <v>2.68</v>
      </c>
      <c r="G10" s="459">
        <v>2.86</v>
      </c>
      <c r="H10" s="460">
        <v>2.77</v>
      </c>
      <c r="I10" s="447"/>
      <c r="J10" s="447"/>
    </row>
    <row r="11" spans="2:10" ht="12.75">
      <c r="B11" s="454" t="s">
        <v>164</v>
      </c>
      <c r="C11" s="461">
        <v>11.3</v>
      </c>
      <c r="D11" s="462">
        <v>11.07</v>
      </c>
      <c r="E11" s="463">
        <v>11.18</v>
      </c>
      <c r="F11" s="461">
        <v>11.29</v>
      </c>
      <c r="G11" s="462">
        <v>12.46</v>
      </c>
      <c r="H11" s="463">
        <v>11.87</v>
      </c>
      <c r="I11" s="447"/>
      <c r="J11" s="447"/>
    </row>
    <row r="12" spans="2:10" ht="3.75" customHeight="1">
      <c r="B12" s="444"/>
      <c r="C12" s="444"/>
      <c r="D12" s="445"/>
      <c r="E12" s="445"/>
      <c r="F12" s="445"/>
      <c r="G12" s="445"/>
      <c r="H12" s="445"/>
      <c r="I12" s="445"/>
      <c r="J12" s="445"/>
    </row>
    <row r="13" spans="2:10" ht="12.75">
      <c r="B13" s="444"/>
      <c r="C13" s="722" t="s">
        <v>25</v>
      </c>
      <c r="D13" s="723"/>
      <c r="E13" s="723"/>
      <c r="F13" s="724"/>
      <c r="G13" s="722" t="s">
        <v>201</v>
      </c>
      <c r="H13" s="723"/>
      <c r="I13" s="723"/>
      <c r="J13" s="724"/>
    </row>
    <row r="14" spans="2:10" ht="12.75">
      <c r="B14" s="444"/>
      <c r="C14" s="448" t="s">
        <v>146</v>
      </c>
      <c r="D14" s="449" t="s">
        <v>83</v>
      </c>
      <c r="E14" s="449" t="s">
        <v>162</v>
      </c>
      <c r="F14" s="450" t="s">
        <v>243</v>
      </c>
      <c r="G14" s="448" t="s">
        <v>146</v>
      </c>
      <c r="H14" s="449" t="s">
        <v>83</v>
      </c>
      <c r="I14" s="449" t="s">
        <v>162</v>
      </c>
      <c r="J14" s="450" t="s">
        <v>243</v>
      </c>
    </row>
    <row r="15" spans="2:10" ht="12.75">
      <c r="B15" s="454" t="s">
        <v>12</v>
      </c>
      <c r="C15" s="455">
        <v>1.17</v>
      </c>
      <c r="D15" s="464">
        <v>1.2</v>
      </c>
      <c r="E15" s="452">
        <v>1.16</v>
      </c>
      <c r="F15" s="452">
        <v>1.17</v>
      </c>
      <c r="G15" s="455">
        <v>1.13</v>
      </c>
      <c r="H15" s="464">
        <v>1.14</v>
      </c>
      <c r="I15" s="452">
        <v>1.17</v>
      </c>
      <c r="J15" s="457">
        <v>1.2</v>
      </c>
    </row>
    <row r="16" spans="2:10" ht="12.75">
      <c r="B16" s="454" t="s">
        <v>165</v>
      </c>
      <c r="C16" s="458">
        <v>1.49</v>
      </c>
      <c r="D16" s="465">
        <v>1.55</v>
      </c>
      <c r="E16" s="466">
        <v>1.58</v>
      </c>
      <c r="F16" s="459">
        <v>1.6</v>
      </c>
      <c r="G16" s="458">
        <v>1.63</v>
      </c>
      <c r="H16" s="465">
        <v>1.61</v>
      </c>
      <c r="I16" s="466">
        <v>1.57</v>
      </c>
      <c r="J16" s="460">
        <v>1.57</v>
      </c>
    </row>
    <row r="17" spans="2:10" ht="12.75">
      <c r="B17" s="454" t="s">
        <v>38</v>
      </c>
      <c r="C17" s="458">
        <v>8.37</v>
      </c>
      <c r="D17" s="465">
        <v>8.84</v>
      </c>
      <c r="E17" s="459">
        <v>9.1</v>
      </c>
      <c r="F17" s="466">
        <v>9.41</v>
      </c>
      <c r="G17" s="458">
        <v>9.71</v>
      </c>
      <c r="H17" s="465">
        <v>9.59</v>
      </c>
      <c r="I17" s="459">
        <v>9.42</v>
      </c>
      <c r="J17" s="467">
        <v>9.48</v>
      </c>
    </row>
    <row r="18" spans="2:10" ht="12.75">
      <c r="B18" s="454" t="s">
        <v>103</v>
      </c>
      <c r="C18" s="458">
        <v>68.02</v>
      </c>
      <c r="D18" s="465">
        <v>72.01</v>
      </c>
      <c r="E18" s="466">
        <v>70.81</v>
      </c>
      <c r="F18" s="459">
        <v>72.48</v>
      </c>
      <c r="G18" s="458">
        <v>72.89</v>
      </c>
      <c r="H18" s="465">
        <v>73.67</v>
      </c>
      <c r="I18" s="466">
        <v>79.92</v>
      </c>
      <c r="J18" s="460">
        <v>78.92</v>
      </c>
    </row>
    <row r="19" spans="2:10" ht="12.75">
      <c r="B19" s="454" t="s">
        <v>54</v>
      </c>
      <c r="C19" s="458">
        <v>2.3</v>
      </c>
      <c r="D19" s="465">
        <v>2.35</v>
      </c>
      <c r="E19" s="466">
        <v>2.31</v>
      </c>
      <c r="F19" s="466">
        <v>2.53</v>
      </c>
      <c r="G19" s="458">
        <v>2.56</v>
      </c>
      <c r="H19" s="465">
        <v>2.79</v>
      </c>
      <c r="I19" s="466">
        <v>2.89</v>
      </c>
      <c r="J19" s="467">
        <v>2.82</v>
      </c>
    </row>
    <row r="20" spans="2:10" ht="12.75">
      <c r="B20" s="454" t="s">
        <v>164</v>
      </c>
      <c r="C20" s="461">
        <v>11.26</v>
      </c>
      <c r="D20" s="468">
        <v>11.34</v>
      </c>
      <c r="E20" s="462">
        <v>10.9</v>
      </c>
      <c r="F20" s="469">
        <v>11.23</v>
      </c>
      <c r="G20" s="461">
        <v>11.08</v>
      </c>
      <c r="H20" s="468">
        <v>11.5</v>
      </c>
      <c r="I20" s="462">
        <v>12.73</v>
      </c>
      <c r="J20" s="470">
        <v>12.18</v>
      </c>
    </row>
    <row r="21" spans="2:10" ht="3.75" customHeight="1">
      <c r="B21" s="444"/>
      <c r="C21" s="471"/>
      <c r="D21" s="466"/>
      <c r="E21" s="466"/>
      <c r="F21" s="466"/>
      <c r="G21" s="466"/>
      <c r="H21" s="466"/>
      <c r="I21" s="466"/>
      <c r="J21" s="466"/>
    </row>
    <row r="22" spans="2:10" ht="12.75">
      <c r="B22" s="721" t="s">
        <v>241</v>
      </c>
      <c r="C22" s="721"/>
      <c r="D22" s="721"/>
      <c r="E22" s="445"/>
      <c r="F22" s="445"/>
      <c r="G22" s="445"/>
      <c r="H22" s="445"/>
      <c r="I22" s="445"/>
      <c r="J22" s="445"/>
    </row>
    <row r="23" spans="2:10" ht="3.75" customHeight="1">
      <c r="B23" s="446"/>
      <c r="C23" s="446"/>
      <c r="D23" s="446"/>
      <c r="E23" s="445"/>
      <c r="F23" s="445"/>
      <c r="G23" s="445"/>
      <c r="H23" s="445"/>
      <c r="I23" s="445"/>
      <c r="J23" s="445"/>
    </row>
    <row r="24" spans="2:10" ht="12.75">
      <c r="B24" s="444"/>
      <c r="C24" s="472" t="s">
        <v>201</v>
      </c>
      <c r="D24" s="472" t="s">
        <v>236</v>
      </c>
      <c r="E24" s="445"/>
      <c r="F24" s="445"/>
      <c r="G24" s="445"/>
      <c r="H24" s="445"/>
      <c r="I24" s="445"/>
      <c r="J24" s="445"/>
    </row>
    <row r="25" spans="2:10" ht="12.75">
      <c r="B25" s="454" t="s">
        <v>12</v>
      </c>
      <c r="C25" s="473">
        <v>1.15</v>
      </c>
      <c r="D25" s="474">
        <v>1.23</v>
      </c>
      <c r="E25" s="445"/>
      <c r="F25" s="445"/>
      <c r="G25" s="445"/>
      <c r="H25" s="445"/>
      <c r="I25" s="445"/>
      <c r="J25" s="445"/>
    </row>
    <row r="26" spans="2:10" ht="12.75">
      <c r="B26" s="454" t="s">
        <v>165</v>
      </c>
      <c r="C26" s="474">
        <v>1.6</v>
      </c>
      <c r="D26" s="474">
        <v>1.62</v>
      </c>
      <c r="E26" s="445"/>
      <c r="F26" s="445"/>
      <c r="G26" s="445"/>
      <c r="H26" s="445"/>
      <c r="I26" s="445"/>
      <c r="J26" s="445"/>
    </row>
    <row r="27" spans="2:10" ht="12.75">
      <c r="B27" s="454" t="s">
        <v>38</v>
      </c>
      <c r="C27" s="473">
        <v>9.26</v>
      </c>
      <c r="D27" s="473">
        <v>9.82</v>
      </c>
      <c r="E27" s="445"/>
      <c r="F27" s="445"/>
      <c r="G27" s="445"/>
      <c r="H27" s="445"/>
      <c r="I27" s="445"/>
      <c r="J27" s="445"/>
    </row>
    <row r="28" spans="2:10" ht="12.75">
      <c r="B28" s="454" t="s">
        <v>103</v>
      </c>
      <c r="C28" s="474">
        <v>71.4</v>
      </c>
      <c r="D28" s="474">
        <v>81.86</v>
      </c>
      <c r="E28" s="445"/>
      <c r="F28" s="445"/>
      <c r="G28" s="445"/>
      <c r="H28" s="445"/>
      <c r="I28" s="445"/>
      <c r="J28" s="445"/>
    </row>
    <row r="29" spans="2:10" ht="12.75">
      <c r="B29" s="454" t="s">
        <v>54</v>
      </c>
      <c r="C29" s="473">
        <v>2.53</v>
      </c>
      <c r="D29" s="473">
        <v>3.04</v>
      </c>
      <c r="E29" s="445"/>
      <c r="F29" s="445"/>
      <c r="G29" s="445"/>
      <c r="H29" s="445"/>
      <c r="I29" s="445"/>
      <c r="J29" s="445"/>
    </row>
    <row r="30" spans="2:10" ht="12.75">
      <c r="B30" s="454" t="s">
        <v>164</v>
      </c>
      <c r="C30" s="475">
        <v>11.1</v>
      </c>
      <c r="D30" s="475">
        <v>12.94</v>
      </c>
      <c r="E30" s="445"/>
      <c r="F30" s="445"/>
      <c r="G30" s="445"/>
      <c r="H30" s="445"/>
      <c r="I30" s="445"/>
      <c r="J30" s="445"/>
    </row>
  </sheetData>
  <sheetProtection/>
  <mergeCells count="6">
    <mergeCell ref="B2:D2"/>
    <mergeCell ref="C13:F13"/>
    <mergeCell ref="B22:D22"/>
    <mergeCell ref="G13:J13"/>
    <mergeCell ref="C4:E4"/>
    <mergeCell ref="F4:H4"/>
  </mergeCells>
  <printOptions/>
  <pageMargins left="0.7480314960629921" right="0.7480314960629921" top="0.984251968503937" bottom="0.984251968503937" header="0.5118110236220472" footer="0.5118110236220472"/>
  <pageSetup fitToHeight="1" fitToWidth="1" horizontalDpi="300" verticalDpi="300" orientation="portrait" scale="87" r:id="rId1"/>
  <headerFooter alignWithMargins="0">
    <oddHeader>&amp;LVodafone Group Plc&amp;C11 Average forex rates</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C43"/>
  <sheetViews>
    <sheetView showGridLines="0" zoomScalePageLayoutView="0" workbookViewId="0" topLeftCell="A1">
      <selection activeCell="A1" sqref="A1"/>
    </sheetView>
  </sheetViews>
  <sheetFormatPr defaultColWidth="9.140625" defaultRowHeight="12.75" customHeight="1"/>
  <cols>
    <col min="1" max="1" width="3.28125" style="0" customWidth="1"/>
    <col min="2" max="2" width="22.28125" style="480" customWidth="1"/>
    <col min="3" max="3" width="98.140625" style="480" customWidth="1"/>
    <col min="4" max="8" width="9.140625" style="480" customWidth="1"/>
    <col min="9" max="9" width="14.28125" style="480" customWidth="1"/>
    <col min="10" max="10" width="1.7109375" style="480" customWidth="1"/>
    <col min="11" max="11" width="14.28125" style="480" customWidth="1"/>
    <col min="12" max="16384" width="9.140625" style="480" customWidth="1"/>
  </cols>
  <sheetData>
    <row r="1" spans="2:3" ht="12.75">
      <c r="B1" s="476" t="s">
        <v>263</v>
      </c>
      <c r="C1" s="477"/>
    </row>
    <row r="2" ht="15">
      <c r="B2" s="481"/>
    </row>
    <row r="3" spans="2:3" s="477" customFormat="1" ht="25.5">
      <c r="B3" s="478" t="s">
        <v>5</v>
      </c>
      <c r="C3" s="479" t="s">
        <v>45</v>
      </c>
    </row>
    <row r="4" spans="2:3" ht="12.75">
      <c r="B4" s="478"/>
      <c r="C4" s="479"/>
    </row>
    <row r="5" spans="2:3" ht="12.75">
      <c r="B5" s="478" t="s">
        <v>215</v>
      </c>
      <c r="C5" s="479" t="s">
        <v>200</v>
      </c>
    </row>
    <row r="6" spans="2:3" ht="12.75">
      <c r="B6" s="478"/>
      <c r="C6" s="479"/>
    </row>
    <row r="7" spans="2:3" ht="25.5">
      <c r="B7" s="478" t="s">
        <v>208</v>
      </c>
      <c r="C7" s="479" t="s">
        <v>214</v>
      </c>
    </row>
    <row r="8" spans="2:3" ht="12.75">
      <c r="B8" s="478"/>
      <c r="C8" s="479"/>
    </row>
    <row r="9" spans="2:3" ht="12.75">
      <c r="B9" s="478" t="s">
        <v>142</v>
      </c>
      <c r="C9" s="479" t="s">
        <v>8</v>
      </c>
    </row>
    <row r="10" spans="2:3" ht="12.75">
      <c r="B10" s="478"/>
      <c r="C10" s="479"/>
    </row>
    <row r="11" spans="2:3" ht="12.75">
      <c r="B11" s="478" t="s">
        <v>129</v>
      </c>
      <c r="C11" s="479" t="s">
        <v>240</v>
      </c>
    </row>
    <row r="12" spans="2:3" ht="12.75">
      <c r="B12" s="478"/>
      <c r="C12" s="479"/>
    </row>
    <row r="13" spans="2:3" ht="25.5">
      <c r="B13" s="478" t="s">
        <v>4</v>
      </c>
      <c r="C13" s="479" t="s">
        <v>15</v>
      </c>
    </row>
    <row r="14" spans="2:3" ht="12.75">
      <c r="B14" s="478"/>
      <c r="C14" s="479"/>
    </row>
    <row r="15" spans="2:3" ht="38.25">
      <c r="B15" s="478" t="s">
        <v>210</v>
      </c>
      <c r="C15" s="479" t="s">
        <v>160</v>
      </c>
    </row>
    <row r="16" spans="2:3" ht="12.75">
      <c r="B16" s="478"/>
      <c r="C16" s="479"/>
    </row>
    <row r="17" spans="2:3" ht="25.5">
      <c r="B17" s="478" t="s">
        <v>166</v>
      </c>
      <c r="C17" s="479" t="s">
        <v>92</v>
      </c>
    </row>
    <row r="18" spans="2:3" ht="12.75">
      <c r="B18" s="478"/>
      <c r="C18" s="479"/>
    </row>
    <row r="19" spans="2:3" ht="12.75">
      <c r="B19" s="478" t="s">
        <v>180</v>
      </c>
      <c r="C19" s="479" t="s">
        <v>156</v>
      </c>
    </row>
    <row r="20" spans="2:3" ht="12.75">
      <c r="B20" s="478"/>
      <c r="C20" s="479"/>
    </row>
    <row r="21" spans="2:3" ht="76.5">
      <c r="B21" s="478" t="s">
        <v>70</v>
      </c>
      <c r="C21" s="479" t="s">
        <v>452</v>
      </c>
    </row>
    <row r="22" spans="2:3" ht="12.75">
      <c r="B22" s="478"/>
      <c r="C22" s="479"/>
    </row>
    <row r="23" spans="2:3" ht="25.5">
      <c r="B23" s="478" t="s">
        <v>260</v>
      </c>
      <c r="C23" s="479" t="s">
        <v>104</v>
      </c>
    </row>
    <row r="24" spans="2:3" ht="12.75">
      <c r="B24" s="478"/>
      <c r="C24" s="479"/>
    </row>
    <row r="25" spans="2:3" ht="63.75">
      <c r="B25" s="478" t="s">
        <v>128</v>
      </c>
      <c r="C25" s="479" t="s">
        <v>202</v>
      </c>
    </row>
    <row r="26" spans="2:3" ht="12.75">
      <c r="B26" s="478"/>
      <c r="C26" s="479"/>
    </row>
    <row r="27" spans="2:3" ht="25.5">
      <c r="B27" s="478" t="s">
        <v>63</v>
      </c>
      <c r="C27" s="479" t="s">
        <v>266</v>
      </c>
    </row>
    <row r="28" spans="2:3" ht="12.75">
      <c r="B28" s="478"/>
      <c r="C28" s="479"/>
    </row>
    <row r="29" spans="2:3" ht="12.75">
      <c r="B29" s="478" t="s">
        <v>69</v>
      </c>
      <c r="C29" s="479" t="s">
        <v>52</v>
      </c>
    </row>
    <row r="30" spans="2:3" ht="12.75">
      <c r="B30" s="478"/>
      <c r="C30" s="479"/>
    </row>
    <row r="31" spans="2:3" ht="25.5">
      <c r="B31" s="478" t="s">
        <v>170</v>
      </c>
      <c r="C31" s="479" t="s">
        <v>157</v>
      </c>
    </row>
    <row r="32" spans="2:3" ht="12.75">
      <c r="B32" s="478"/>
      <c r="C32" s="479"/>
    </row>
    <row r="33" spans="2:3" ht="76.5">
      <c r="B33" s="478" t="s">
        <v>14</v>
      </c>
      <c r="C33" s="479" t="s">
        <v>11</v>
      </c>
    </row>
    <row r="34" spans="2:3" ht="12.75">
      <c r="B34" s="478"/>
      <c r="C34" s="479"/>
    </row>
    <row r="35" spans="2:3" ht="25.5">
      <c r="B35" s="478" t="s">
        <v>17</v>
      </c>
      <c r="C35" s="479" t="s">
        <v>247</v>
      </c>
    </row>
    <row r="36" spans="2:3" ht="12.75">
      <c r="B36" s="478"/>
      <c r="C36" s="479"/>
    </row>
    <row r="37" spans="2:3" ht="12.75">
      <c r="B37" s="478" t="s">
        <v>3</v>
      </c>
      <c r="C37" s="479" t="s">
        <v>125</v>
      </c>
    </row>
    <row r="38" spans="2:3" ht="12.75">
      <c r="B38" s="478"/>
      <c r="C38" s="479"/>
    </row>
    <row r="39" spans="2:3" ht="38.25">
      <c r="B39" s="478" t="s">
        <v>100</v>
      </c>
      <c r="C39" s="479" t="s">
        <v>251</v>
      </c>
    </row>
    <row r="41" spans="2:3" ht="25.5" customHeight="1">
      <c r="B41" s="478" t="s">
        <v>453</v>
      </c>
      <c r="C41" s="479" t="s">
        <v>454</v>
      </c>
    </row>
    <row r="43" spans="2:3" ht="25.5" customHeight="1">
      <c r="B43" s="478" t="s">
        <v>455</v>
      </c>
      <c r="C43" s="479" t="s">
        <v>456</v>
      </c>
    </row>
  </sheetData>
  <sheetProtection formatCells="0" formatColumns="0" formatRows="0" sort="0" autoFilter="0" pivotTables="0"/>
  <conditionalFormatting sqref="W105:W106 L105:L106 E105:G106 H106:K107 W38:W39 E38:L39">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300" verticalDpi="300" orientation="portrait" scale="72" r:id="rId1"/>
  <headerFooter alignWithMargins="0">
    <oddHeader>&amp;LVodafone Group Plc&amp;C12 Definitions</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G17"/>
  <sheetViews>
    <sheetView showGridLines="0" zoomScalePageLayoutView="0" workbookViewId="0" topLeftCell="A1">
      <selection activeCell="A1" sqref="A1"/>
    </sheetView>
  </sheetViews>
  <sheetFormatPr defaultColWidth="9.140625" defaultRowHeight="12.75" customHeight="1"/>
  <sheetData>
    <row r="1" spans="1:7" ht="22.5">
      <c r="A1" s="494" t="s">
        <v>73</v>
      </c>
      <c r="B1" s="490"/>
      <c r="C1" s="486"/>
      <c r="D1" s="486"/>
      <c r="E1" s="486"/>
      <c r="F1" s="481"/>
      <c r="G1" s="486"/>
    </row>
    <row r="2" spans="1:7" ht="15">
      <c r="A2" s="493" t="s">
        <v>309</v>
      </c>
      <c r="B2" s="490"/>
      <c r="C2" s="486"/>
      <c r="D2" s="486"/>
      <c r="E2" s="486"/>
      <c r="F2" s="486"/>
      <c r="G2" s="486"/>
    </row>
    <row r="3" spans="1:7" ht="15.75">
      <c r="A3" s="492" t="s">
        <v>308</v>
      </c>
      <c r="B3" s="490"/>
      <c r="C3" s="486"/>
      <c r="D3" s="486"/>
      <c r="E3" s="486"/>
      <c r="F3" s="486"/>
      <c r="G3" s="486"/>
    </row>
    <row r="4" spans="1:7" ht="12.75">
      <c r="A4" s="486"/>
      <c r="B4" s="486"/>
      <c r="C4" s="486"/>
      <c r="D4" s="486"/>
      <c r="E4" s="486"/>
      <c r="F4" s="486"/>
      <c r="G4" s="486"/>
    </row>
    <row r="5" spans="1:7" ht="12.75">
      <c r="A5" s="491"/>
      <c r="B5" s="490"/>
      <c r="C5" s="486"/>
      <c r="D5" s="486"/>
      <c r="E5" s="486"/>
      <c r="F5" s="486"/>
      <c r="G5" s="486"/>
    </row>
    <row r="6" spans="1:7" ht="12.75">
      <c r="A6" s="486"/>
      <c r="B6" s="486"/>
      <c r="C6" s="486"/>
      <c r="D6" s="486"/>
      <c r="E6" s="486"/>
      <c r="F6" s="486"/>
      <c r="G6" s="486"/>
    </row>
    <row r="7" spans="1:7" ht="12.75">
      <c r="A7" s="486"/>
      <c r="B7" s="486"/>
      <c r="C7" s="486"/>
      <c r="D7" s="486"/>
      <c r="E7" s="486"/>
      <c r="F7" s="486"/>
      <c r="G7" s="486"/>
    </row>
    <row r="8" spans="1:7" ht="12.75">
      <c r="A8" s="486"/>
      <c r="B8" s="486"/>
      <c r="C8" s="486"/>
      <c r="D8" s="486"/>
      <c r="E8" s="486"/>
      <c r="F8" s="486"/>
      <c r="G8" s="486"/>
    </row>
    <row r="9" spans="1:7" ht="18">
      <c r="A9" s="490"/>
      <c r="B9" s="488" t="s">
        <v>307</v>
      </c>
      <c r="C9" s="486"/>
      <c r="D9" s="486"/>
      <c r="E9" s="486"/>
      <c r="F9" s="486"/>
      <c r="G9" s="486"/>
    </row>
    <row r="10" spans="1:7" ht="18">
      <c r="A10" s="490"/>
      <c r="B10" s="489" t="s">
        <v>306</v>
      </c>
      <c r="C10" s="486"/>
      <c r="D10" s="486"/>
      <c r="E10" s="486"/>
      <c r="F10" s="486"/>
      <c r="G10" s="486"/>
    </row>
    <row r="11" spans="1:7" ht="18">
      <c r="A11" s="490"/>
      <c r="B11" s="489" t="s">
        <v>305</v>
      </c>
      <c r="C11" s="486"/>
      <c r="D11" s="486"/>
      <c r="E11" s="486"/>
      <c r="F11" s="486"/>
      <c r="G11" s="486"/>
    </row>
    <row r="12" spans="1:7" ht="18">
      <c r="A12" s="490"/>
      <c r="B12" s="489" t="s">
        <v>304</v>
      </c>
      <c r="C12" s="486"/>
      <c r="D12" s="486"/>
      <c r="E12" s="486"/>
      <c r="F12" s="486"/>
      <c r="G12" s="486"/>
    </row>
    <row r="13" spans="1:7" ht="18">
      <c r="A13" s="490"/>
      <c r="B13" s="489" t="s">
        <v>303</v>
      </c>
      <c r="C13" s="486"/>
      <c r="D13" s="486"/>
      <c r="E13" s="486"/>
      <c r="F13" s="486"/>
      <c r="G13" s="486"/>
    </row>
    <row r="14" spans="1:7" ht="18">
      <c r="A14" s="490"/>
      <c r="B14" s="489" t="s">
        <v>302</v>
      </c>
      <c r="C14" s="486"/>
      <c r="D14" s="486"/>
      <c r="E14" s="486"/>
      <c r="F14" s="486"/>
      <c r="G14" s="486"/>
    </row>
    <row r="15" spans="1:7" ht="12.75">
      <c r="A15" s="486"/>
      <c r="B15" s="486"/>
      <c r="C15" s="486"/>
      <c r="D15" s="486"/>
      <c r="E15" s="486"/>
      <c r="F15" s="486"/>
      <c r="G15" s="486"/>
    </row>
    <row r="16" spans="1:7" ht="18">
      <c r="A16" s="486"/>
      <c r="B16" s="488" t="s">
        <v>85</v>
      </c>
      <c r="C16" s="487"/>
      <c r="D16" s="486"/>
      <c r="E16" s="486"/>
      <c r="F16" s="486"/>
      <c r="G16" s="486"/>
    </row>
    <row r="17" spans="1:7" ht="18">
      <c r="A17" s="484"/>
      <c r="B17" s="489" t="s">
        <v>301</v>
      </c>
      <c r="C17" s="485"/>
      <c r="D17" s="484"/>
      <c r="E17" s="484"/>
      <c r="F17" s="484"/>
      <c r="G17" s="484"/>
    </row>
  </sheetData>
  <sheetProtection/>
  <hyperlinks>
    <hyperlink ref="B10" location="'Consolidated Income Statement'!A1" display="Consolidated Income Statement"/>
    <hyperlink ref="B11:B14" location="'Consolidated Income Statement'!A1" display="Consolidated Income Statement"/>
    <hyperlink ref="B11" location="'Consolidated SOCI'!A1" display="Consolidated statement of comprehensive income"/>
    <hyperlink ref="B12" location="'Consolidated SFP'!A1" display="Consolidated statement of financial position"/>
    <hyperlink ref="B14" location="'Consolidated cash flows'!A1" display="Consolidated statement of cash flows "/>
    <hyperlink ref="B13" location="'Consolidated SOCE'!A1" display="Consolidated statement of changes in equity"/>
    <hyperlink ref="B17" location="'FY Note 2 - Dividends'!A1" display="Note 2 - Dividends"/>
  </hyperlinks>
  <printOptions/>
  <pageMargins left="0.7480314960629921" right="0.7480314960629921" top="0.984251968503937" bottom="0.984251968503937" header="0.5118110236220472" footer="0.5118110236220472"/>
  <pageSetup fitToHeight="1" fitToWidth="1" horizontalDpi="300" verticalDpi="300" orientation="portrait" r:id="rId1"/>
  <headerFooter alignWithMargins="0">
    <oddHeader>&amp;LVodafone Group Plc&amp;CFY12 Financial statements</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G42"/>
  <sheetViews>
    <sheetView showGridLines="0" zoomScalePageLayoutView="0" workbookViewId="0" topLeftCell="A1">
      <selection activeCell="A1" sqref="A1"/>
    </sheetView>
  </sheetViews>
  <sheetFormatPr defaultColWidth="9.140625" defaultRowHeight="12.75" customHeight="1"/>
  <cols>
    <col min="2" max="2" width="71.140625" style="21" customWidth="1"/>
    <col min="3" max="3" width="8.7109375" style="21" customWidth="1"/>
    <col min="4" max="4" width="14.28125" style="308" customWidth="1"/>
    <col min="5" max="5" width="1.7109375" style="21" customWidth="1"/>
    <col min="6" max="6" width="14.28125" style="21" customWidth="1"/>
  </cols>
  <sheetData>
    <row r="1" spans="1:6" ht="15">
      <c r="A1" s="642" t="s">
        <v>411</v>
      </c>
      <c r="B1" s="539" t="s">
        <v>327</v>
      </c>
      <c r="C1" s="481"/>
      <c r="D1" s="538"/>
      <c r="E1" s="486"/>
      <c r="F1" s="486"/>
    </row>
    <row r="2" spans="2:6" ht="12.75" customHeight="1">
      <c r="B2" s="537" t="s">
        <v>306</v>
      </c>
      <c r="C2" s="537"/>
      <c r="D2" s="536"/>
      <c r="E2" s="496"/>
      <c r="F2" s="536"/>
    </row>
    <row r="3" spans="2:6" ht="12.75" customHeight="1">
      <c r="B3" s="535"/>
      <c r="C3" s="535"/>
      <c r="D3" s="536"/>
      <c r="E3" s="496"/>
      <c r="F3" s="536"/>
    </row>
    <row r="4" spans="2:6" ht="12.75" customHeight="1">
      <c r="B4" s="535"/>
      <c r="C4" s="535"/>
      <c r="D4" s="725" t="s">
        <v>326</v>
      </c>
      <c r="E4" s="725"/>
      <c r="F4" s="725"/>
    </row>
    <row r="5" spans="2:6" ht="12.75" customHeight="1">
      <c r="B5" s="529"/>
      <c r="C5" s="529"/>
      <c r="D5" s="533">
        <v>2012</v>
      </c>
      <c r="E5" s="534"/>
      <c r="F5" s="533">
        <v>2011</v>
      </c>
    </row>
    <row r="6" spans="2:7" ht="12.75" customHeight="1">
      <c r="B6" s="532"/>
      <c r="C6" s="532"/>
      <c r="D6" s="648" t="s">
        <v>13</v>
      </c>
      <c r="E6" s="531"/>
      <c r="F6" s="648" t="s">
        <v>13</v>
      </c>
      <c r="G6" s="649"/>
    </row>
    <row r="7" spans="2:6" ht="3.75" customHeight="1">
      <c r="B7" s="529"/>
      <c r="C7" s="529"/>
      <c r="D7" s="530"/>
      <c r="E7" s="496"/>
      <c r="F7" s="529"/>
    </row>
    <row r="8" spans="2:6" s="49" customFormat="1" ht="12.75" customHeight="1">
      <c r="B8" s="528" t="s">
        <v>229</v>
      </c>
      <c r="C8" s="504"/>
      <c r="D8" s="521">
        <v>46417</v>
      </c>
      <c r="E8" s="520"/>
      <c r="F8" s="519">
        <v>45884</v>
      </c>
    </row>
    <row r="9" spans="2:6" ht="3.75" customHeight="1">
      <c r="B9" s="528"/>
      <c r="C9" s="508"/>
      <c r="D9" s="517"/>
      <c r="E9" s="516"/>
      <c r="F9" s="515"/>
    </row>
    <row r="10" spans="2:6" ht="12.75" customHeight="1">
      <c r="B10" s="527" t="s">
        <v>325</v>
      </c>
      <c r="C10" s="525"/>
      <c r="D10" s="524">
        <v>-31546</v>
      </c>
      <c r="E10" s="523"/>
      <c r="F10" s="522">
        <v>-30814</v>
      </c>
    </row>
    <row r="11" spans="2:6" ht="3.75" customHeight="1">
      <c r="B11" s="497"/>
      <c r="C11" s="508"/>
      <c r="D11" s="517"/>
      <c r="E11" s="516"/>
      <c r="F11" s="515"/>
    </row>
    <row r="12" spans="2:6" s="49" customFormat="1" ht="12.75" customHeight="1">
      <c r="B12" s="509" t="s">
        <v>324</v>
      </c>
      <c r="C12" s="508"/>
      <c r="D12" s="521">
        <v>14871</v>
      </c>
      <c r="E12" s="520"/>
      <c r="F12" s="519">
        <v>15070</v>
      </c>
    </row>
    <row r="13" spans="2:6" ht="3.75" customHeight="1">
      <c r="B13" s="497"/>
      <c r="C13" s="508"/>
      <c r="D13" s="517"/>
      <c r="E13" s="516"/>
      <c r="F13" s="515"/>
    </row>
    <row r="14" spans="2:6" ht="12.75" customHeight="1">
      <c r="B14" s="505" t="s">
        <v>323</v>
      </c>
      <c r="C14" s="508"/>
      <c r="D14" s="517">
        <v>-3227</v>
      </c>
      <c r="E14" s="516"/>
      <c r="F14" s="515">
        <v>-3067</v>
      </c>
    </row>
    <row r="15" spans="2:6" ht="12.75" customHeight="1">
      <c r="B15" s="505" t="s">
        <v>322</v>
      </c>
      <c r="C15" s="508"/>
      <c r="D15" s="517">
        <v>-5075</v>
      </c>
      <c r="E15" s="516"/>
      <c r="F15" s="515">
        <v>-5300</v>
      </c>
    </row>
    <row r="16" spans="2:6" ht="12.75" customHeight="1">
      <c r="B16" s="505" t="s">
        <v>49</v>
      </c>
      <c r="C16" s="508"/>
      <c r="D16" s="517">
        <v>4963</v>
      </c>
      <c r="E16" s="516"/>
      <c r="F16" s="515">
        <v>5059</v>
      </c>
    </row>
    <row r="17" spans="2:6" ht="12.75" customHeight="1">
      <c r="B17" s="505" t="s">
        <v>321</v>
      </c>
      <c r="C17" s="508"/>
      <c r="D17" s="517">
        <v>-4050</v>
      </c>
      <c r="E17" s="516"/>
      <c r="F17" s="515">
        <v>-6150</v>
      </c>
    </row>
    <row r="18" spans="2:6" ht="12.75" customHeight="1">
      <c r="B18" s="526" t="s">
        <v>213</v>
      </c>
      <c r="C18" s="525"/>
      <c r="D18" s="524">
        <v>3705</v>
      </c>
      <c r="E18" s="523"/>
      <c r="F18" s="522">
        <v>-16</v>
      </c>
    </row>
    <row r="19" spans="2:6" ht="3.75" customHeight="1">
      <c r="B19" s="505" t="s">
        <v>213</v>
      </c>
      <c r="C19" s="508"/>
      <c r="D19" s="517"/>
      <c r="E19" s="516"/>
      <c r="F19" s="515"/>
    </row>
    <row r="20" spans="2:6" s="49" customFormat="1" ht="12.75" customHeight="1">
      <c r="B20" s="509" t="s">
        <v>55</v>
      </c>
      <c r="C20" s="504"/>
      <c r="D20" s="521">
        <v>11187</v>
      </c>
      <c r="E20" s="520"/>
      <c r="F20" s="519">
        <v>5596</v>
      </c>
    </row>
    <row r="21" spans="2:6" ht="3.75" customHeight="1">
      <c r="B21" s="505"/>
      <c r="C21" s="508"/>
      <c r="D21" s="517"/>
      <c r="E21" s="516"/>
      <c r="F21" s="515"/>
    </row>
    <row r="22" spans="2:6" ht="12.75" customHeight="1">
      <c r="B22" s="505" t="s">
        <v>320</v>
      </c>
      <c r="C22" s="508"/>
      <c r="D22" s="517">
        <v>-162</v>
      </c>
      <c r="E22" s="516"/>
      <c r="F22" s="515">
        <v>3022</v>
      </c>
    </row>
    <row r="23" spans="2:6" ht="12.75" customHeight="1">
      <c r="B23" s="505" t="s">
        <v>319</v>
      </c>
      <c r="C23" s="508"/>
      <c r="D23" s="517">
        <v>456</v>
      </c>
      <c r="E23" s="516"/>
      <c r="F23" s="515">
        <v>1309</v>
      </c>
    </row>
    <row r="24" spans="2:6" ht="12.75" customHeight="1">
      <c r="B24" s="526" t="s">
        <v>318</v>
      </c>
      <c r="C24" s="525"/>
      <c r="D24" s="524">
        <v>-1932</v>
      </c>
      <c r="E24" s="523"/>
      <c r="F24" s="522">
        <v>-429</v>
      </c>
    </row>
    <row r="25" spans="2:6" ht="3.75" customHeight="1">
      <c r="B25" s="505"/>
      <c r="C25" s="508"/>
      <c r="D25" s="517"/>
      <c r="E25" s="516"/>
      <c r="F25" s="515"/>
    </row>
    <row r="26" spans="2:6" s="49" customFormat="1" ht="12.75" customHeight="1">
      <c r="B26" s="509" t="s">
        <v>317</v>
      </c>
      <c r="C26" s="508"/>
      <c r="D26" s="521">
        <v>9549</v>
      </c>
      <c r="E26" s="520"/>
      <c r="F26" s="519">
        <v>9498</v>
      </c>
    </row>
    <row r="27" spans="2:6" ht="3.75" customHeight="1">
      <c r="B27" s="505"/>
      <c r="C27" s="508"/>
      <c r="D27" s="517"/>
      <c r="E27" s="516"/>
      <c r="F27" s="515"/>
    </row>
    <row r="28" spans="2:6" ht="12.75" customHeight="1">
      <c r="B28" s="505" t="s">
        <v>74</v>
      </c>
      <c r="C28" s="504"/>
      <c r="D28" s="517">
        <v>-2546</v>
      </c>
      <c r="E28" s="516"/>
      <c r="F28" s="515">
        <v>-1628</v>
      </c>
    </row>
    <row r="29" spans="2:6" ht="3.75" customHeight="1">
      <c r="B29" s="505"/>
      <c r="C29" s="508"/>
      <c r="D29" s="517"/>
      <c r="E29" s="516"/>
      <c r="F29" s="515"/>
    </row>
    <row r="30" spans="2:6" s="49" customFormat="1" ht="12.75" customHeight="1" thickBot="1">
      <c r="B30" s="518" t="s">
        <v>316</v>
      </c>
      <c r="C30" s="513"/>
      <c r="D30" s="512">
        <v>7003</v>
      </c>
      <c r="E30" s="511"/>
      <c r="F30" s="510">
        <v>7870</v>
      </c>
    </row>
    <row r="31" spans="2:6" ht="3.75" customHeight="1">
      <c r="B31" s="505"/>
      <c r="C31" s="508"/>
      <c r="D31" s="517"/>
      <c r="E31" s="516"/>
      <c r="F31" s="515"/>
    </row>
    <row r="32" spans="2:6" ht="12.75" customHeight="1">
      <c r="B32" s="505" t="s">
        <v>315</v>
      </c>
      <c r="C32" s="508"/>
      <c r="D32" s="517"/>
      <c r="E32" s="516"/>
      <c r="F32" s="515"/>
    </row>
    <row r="33" spans="2:6" ht="12.75" customHeight="1">
      <c r="B33" s="505" t="s">
        <v>314</v>
      </c>
      <c r="C33" s="508"/>
      <c r="D33" s="517">
        <v>6957</v>
      </c>
      <c r="E33" s="516"/>
      <c r="F33" s="515">
        <v>7968</v>
      </c>
    </row>
    <row r="34" spans="2:6" ht="12.75" customHeight="1">
      <c r="B34" s="505" t="s">
        <v>313</v>
      </c>
      <c r="C34" s="508"/>
      <c r="D34" s="517">
        <v>46</v>
      </c>
      <c r="E34" s="516"/>
      <c r="F34" s="515">
        <v>-98</v>
      </c>
    </row>
    <row r="35" spans="2:6" s="49" customFormat="1" ht="12.75" customHeight="1" thickBot="1">
      <c r="B35" s="514"/>
      <c r="C35" s="513"/>
      <c r="D35" s="512">
        <v>7003</v>
      </c>
      <c r="E35" s="511"/>
      <c r="F35" s="510">
        <v>7870</v>
      </c>
    </row>
    <row r="36" spans="2:6" ht="3.75" customHeight="1">
      <c r="B36" s="505"/>
      <c r="C36" s="508"/>
      <c r="D36" s="507"/>
      <c r="E36" s="496"/>
      <c r="F36" s="506"/>
    </row>
    <row r="37" spans="2:6" ht="12.75" customHeight="1">
      <c r="B37" s="509" t="s">
        <v>312</v>
      </c>
      <c r="C37" s="508"/>
      <c r="D37" s="507"/>
      <c r="E37" s="496"/>
      <c r="F37" s="506"/>
    </row>
    <row r="38" spans="2:6" ht="12.75" customHeight="1">
      <c r="B38" s="505" t="s">
        <v>311</v>
      </c>
      <c r="C38" s="504"/>
      <c r="D38" s="659">
        <v>13.74</v>
      </c>
      <c r="E38" s="503"/>
      <c r="F38" s="502">
        <v>15.2</v>
      </c>
    </row>
    <row r="39" spans="2:6" ht="12.75" customHeight="1" thickBot="1">
      <c r="B39" s="501" t="s">
        <v>310</v>
      </c>
      <c r="C39" s="500"/>
      <c r="D39" s="660" t="s">
        <v>439</v>
      </c>
      <c r="E39" s="499"/>
      <c r="F39" s="498">
        <v>15.11</v>
      </c>
    </row>
    <row r="40" spans="2:6" ht="3.75" customHeight="1">
      <c r="B40" s="497"/>
      <c r="C40" s="497"/>
      <c r="D40" s="495"/>
      <c r="E40" s="496"/>
      <c r="F40" s="495"/>
    </row>
    <row r="41" spans="2:6" ht="3.75" customHeight="1">
      <c r="B41" s="726"/>
      <c r="C41" s="676"/>
      <c r="D41" s="676"/>
      <c r="E41" s="676"/>
      <c r="F41" s="495"/>
    </row>
    <row r="42" spans="2:6" ht="3.75" customHeight="1">
      <c r="B42" s="496"/>
      <c r="C42" s="496"/>
      <c r="D42" s="495"/>
      <c r="E42" s="496"/>
      <c r="F42" s="495"/>
    </row>
  </sheetData>
  <sheetProtection formatCells="0" formatColumns="0" formatRows="0" sort="0" autoFilter="0" pivotTables="0"/>
  <mergeCells count="2">
    <mergeCell ref="D4:F4"/>
    <mergeCell ref="B41:E41"/>
  </mergeCells>
  <printOptions/>
  <pageMargins left="0.7480314960629921" right="0.7480314960629921" top="0.984251968503937" bottom="0.984251968503937" header="0.5118110236220472" footer="0.5118110236220472"/>
  <pageSetup fitToHeight="1" fitToWidth="1" horizontalDpi="300" verticalDpi="300" orientation="portrait" scale="82" r:id="rId1"/>
  <headerFooter alignWithMargins="0">
    <oddHeader>&amp;LVodafone Group Plc&amp;CConsolidated income statement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26"/>
  <sheetViews>
    <sheetView zoomScalePageLayoutView="0" workbookViewId="0" topLeftCell="A1">
      <selection activeCell="A1" sqref="A1"/>
    </sheetView>
  </sheetViews>
  <sheetFormatPr defaultColWidth="9.140625" defaultRowHeight="12.75" customHeight="1"/>
  <cols>
    <col min="1" max="1" width="9.140625" style="540" customWidth="1"/>
    <col min="2" max="2" width="71.140625" style="540" customWidth="1"/>
    <col min="3" max="3" width="14.28125" style="540" customWidth="1"/>
    <col min="4" max="4" width="1.7109375" style="540" customWidth="1"/>
    <col min="5" max="5" width="14.28125" style="540" customWidth="1"/>
    <col min="6" max="16384" width="9.140625" style="540" customWidth="1"/>
  </cols>
  <sheetData>
    <row r="1" spans="2:3" s="568" customFormat="1" ht="15">
      <c r="B1" s="569" t="s">
        <v>327</v>
      </c>
      <c r="C1" s="481"/>
    </row>
    <row r="2" s="568" customFormat="1" ht="12.75">
      <c r="B2" s="569" t="s">
        <v>305</v>
      </c>
    </row>
    <row r="3" s="568" customFormat="1" ht="3.75" customHeight="1">
      <c r="B3" s="569"/>
    </row>
    <row r="4" spans="3:5" s="568" customFormat="1" ht="12.75" customHeight="1">
      <c r="C4" s="727" t="s">
        <v>326</v>
      </c>
      <c r="D4" s="727"/>
      <c r="E4" s="727"/>
    </row>
    <row r="5" spans="2:5" ht="12.75" customHeight="1">
      <c r="B5" s="567"/>
      <c r="C5" s="565">
        <v>2012</v>
      </c>
      <c r="D5" s="566"/>
      <c r="E5" s="565">
        <v>2011</v>
      </c>
    </row>
    <row r="6" spans="2:5" ht="12.75" customHeight="1">
      <c r="B6" s="564"/>
      <c r="C6" s="603" t="s">
        <v>13</v>
      </c>
      <c r="D6" s="563"/>
      <c r="E6" s="603" t="s">
        <v>13</v>
      </c>
    </row>
    <row r="7" spans="2:5" ht="3.75" customHeight="1">
      <c r="B7" s="552"/>
      <c r="C7" s="562"/>
      <c r="E7" s="445"/>
    </row>
    <row r="8" spans="2:5" ht="12.75" customHeight="1">
      <c r="B8" s="552" t="s">
        <v>416</v>
      </c>
      <c r="C8" s="293">
        <v>-17</v>
      </c>
      <c r="D8" s="548"/>
      <c r="E8" s="54">
        <v>310</v>
      </c>
    </row>
    <row r="9" spans="2:5" ht="12.75" customHeight="1">
      <c r="B9" s="552" t="s">
        <v>332</v>
      </c>
      <c r="C9" s="293">
        <v>-3673</v>
      </c>
      <c r="D9" s="548"/>
      <c r="E9" s="54">
        <v>-2132</v>
      </c>
    </row>
    <row r="10" spans="2:5" ht="12.75" customHeight="1">
      <c r="B10" s="552" t="s">
        <v>417</v>
      </c>
      <c r="C10" s="293">
        <v>-272</v>
      </c>
      <c r="D10" s="548"/>
      <c r="E10" s="54">
        <v>136</v>
      </c>
    </row>
    <row r="11" spans="2:5" ht="12.75" customHeight="1">
      <c r="B11" s="552" t="s">
        <v>447</v>
      </c>
      <c r="C11" s="293">
        <v>-681</v>
      </c>
      <c r="D11" s="548"/>
      <c r="E11" s="54">
        <v>-630</v>
      </c>
    </row>
    <row r="12" spans="2:5" ht="12.75" customHeight="1">
      <c r="B12" s="552" t="s">
        <v>331</v>
      </c>
      <c r="C12" s="293">
        <v>0</v>
      </c>
      <c r="D12" s="548"/>
      <c r="E12" s="54">
        <v>-2192</v>
      </c>
    </row>
    <row r="13" spans="2:5" ht="12.75" customHeight="1">
      <c r="B13" s="552" t="s">
        <v>330</v>
      </c>
      <c r="C13" s="293">
        <v>-10</v>
      </c>
      <c r="D13" s="548"/>
      <c r="E13" s="54">
        <v>19</v>
      </c>
    </row>
    <row r="14" spans="2:5" ht="3.75" customHeight="1">
      <c r="B14" s="561"/>
      <c r="C14" s="560"/>
      <c r="D14" s="559"/>
      <c r="E14" s="558"/>
    </row>
    <row r="15" spans="2:5" s="542" customFormat="1" ht="12.75" customHeight="1">
      <c r="B15" s="554" t="s">
        <v>329</v>
      </c>
      <c r="C15" s="557">
        <v>-4653</v>
      </c>
      <c r="D15" s="556"/>
      <c r="E15" s="555">
        <v>-4489</v>
      </c>
    </row>
    <row r="16" spans="2:5" ht="3.75" customHeight="1">
      <c r="B16" s="554"/>
      <c r="C16" s="551"/>
      <c r="D16" s="548"/>
      <c r="E16" s="550"/>
    </row>
    <row r="17" spans="2:5" ht="12.75" customHeight="1">
      <c r="B17" s="552" t="s">
        <v>316</v>
      </c>
      <c r="C17" s="293">
        <v>7003</v>
      </c>
      <c r="D17" s="548"/>
      <c r="E17" s="54">
        <v>7870</v>
      </c>
    </row>
    <row r="18" spans="2:5" ht="3.75" customHeight="1">
      <c r="B18" s="554"/>
      <c r="C18" s="549"/>
      <c r="D18" s="548"/>
      <c r="E18" s="547"/>
    </row>
    <row r="19" spans="2:5" s="542" customFormat="1" ht="12.75" customHeight="1" thickBot="1">
      <c r="B19" s="553" t="s">
        <v>328</v>
      </c>
      <c r="C19" s="545">
        <v>2350</v>
      </c>
      <c r="D19" s="544"/>
      <c r="E19" s="543">
        <v>3381</v>
      </c>
    </row>
    <row r="20" spans="2:5" ht="3.75" customHeight="1">
      <c r="B20" s="552"/>
      <c r="C20" s="549"/>
      <c r="D20" s="548"/>
      <c r="E20" s="547"/>
    </row>
    <row r="21" spans="2:5" ht="12.75" customHeight="1">
      <c r="B21" s="552" t="s">
        <v>315</v>
      </c>
      <c r="C21" s="551"/>
      <c r="D21" s="548"/>
      <c r="E21" s="550"/>
    </row>
    <row r="22" spans="2:5" ht="12.75" customHeight="1">
      <c r="B22" s="540" t="s">
        <v>314</v>
      </c>
      <c r="C22" s="293">
        <v>2383</v>
      </c>
      <c r="D22" s="548"/>
      <c r="E22" s="54">
        <v>3567</v>
      </c>
    </row>
    <row r="23" spans="2:5" ht="12.75" customHeight="1">
      <c r="B23" s="540" t="s">
        <v>313</v>
      </c>
      <c r="C23" s="549">
        <v>-33</v>
      </c>
      <c r="D23" s="548"/>
      <c r="E23" s="547">
        <v>-186</v>
      </c>
    </row>
    <row r="24" spans="2:5" s="542" customFormat="1" ht="12.75" customHeight="1" thickBot="1">
      <c r="B24" s="546"/>
      <c r="C24" s="545">
        <v>2350</v>
      </c>
      <c r="D24" s="544"/>
      <c r="E24" s="543">
        <v>3381</v>
      </c>
    </row>
    <row r="26" ht="12.75" customHeight="1">
      <c r="B26" s="541"/>
    </row>
  </sheetData>
  <sheetProtection formatCells="0" formatColumns="0" formatRows="0" sort="0" autoFilter="0" pivotTables="0"/>
  <mergeCells count="1">
    <mergeCell ref="C4:E4"/>
  </mergeCells>
  <printOptions/>
  <pageMargins left="0.7480314960629921" right="0.7480314960629921" top="0.984251968503937" bottom="0.984251968503937" header="0.5118110236220472" footer="0.5118110236220472"/>
  <pageSetup fitToHeight="1" fitToWidth="1" horizontalDpi="300" verticalDpi="300" orientation="portrait" scale="89" r:id="rId1"/>
  <headerFooter alignWithMargins="0">
    <oddHeader>&amp;LVodafone Group Plc&amp;CConsolidated SOCI</oddHeader>
  </headerFooter>
  <colBreaks count="1" manualBreakCount="1">
    <brk id="5" max="65535" man="1"/>
  </colBreaks>
</worksheet>
</file>

<file path=xl/worksheets/sheet17.xml><?xml version="1.0" encoding="utf-8"?>
<worksheet xmlns="http://schemas.openxmlformats.org/spreadsheetml/2006/main" xmlns:r="http://schemas.openxmlformats.org/officeDocument/2006/relationships">
  <sheetPr>
    <pageSetUpPr fitToPage="1"/>
  </sheetPr>
  <dimension ref="B1:E58"/>
  <sheetViews>
    <sheetView showGridLines="0" zoomScalePageLayoutView="0" workbookViewId="0" topLeftCell="A1">
      <selection activeCell="A1" sqref="A1"/>
    </sheetView>
  </sheetViews>
  <sheetFormatPr defaultColWidth="9.140625" defaultRowHeight="12.75" customHeight="1"/>
  <cols>
    <col min="2" max="2" width="71.140625" style="540" customWidth="1"/>
    <col min="3" max="3" width="14.28125" style="540" customWidth="1"/>
    <col min="4" max="4" width="1.7109375" style="570" customWidth="1"/>
    <col min="5" max="5" width="14.28125" style="540" customWidth="1"/>
    <col min="6" max="16384" width="9.140625" style="540" customWidth="1"/>
  </cols>
  <sheetData>
    <row r="1" spans="2:3" ht="15">
      <c r="B1" s="569" t="s">
        <v>327</v>
      </c>
      <c r="C1" s="481"/>
    </row>
    <row r="2" spans="2:4" s="568" customFormat="1" ht="12.75" customHeight="1">
      <c r="B2" s="569" t="s">
        <v>304</v>
      </c>
      <c r="D2" s="586"/>
    </row>
    <row r="3" spans="2:4" s="568" customFormat="1" ht="3.75" customHeight="1">
      <c r="B3" s="569"/>
      <c r="D3" s="586"/>
    </row>
    <row r="4" spans="3:5" s="568" customFormat="1" ht="12.75" customHeight="1">
      <c r="C4" s="74"/>
      <c r="D4" s="585"/>
      <c r="E4" s="74"/>
    </row>
    <row r="5" spans="2:5" ht="12.75" customHeight="1">
      <c r="B5" s="445"/>
      <c r="C5" s="583">
        <v>2012</v>
      </c>
      <c r="D5" s="584"/>
      <c r="E5" s="583">
        <v>2011</v>
      </c>
    </row>
    <row r="6" spans="2:5" ht="12.75" customHeight="1">
      <c r="B6" s="564"/>
      <c r="C6" s="603" t="s">
        <v>13</v>
      </c>
      <c r="D6" s="582"/>
      <c r="E6" s="603" t="s">
        <v>13</v>
      </c>
    </row>
    <row r="7" spans="2:5" ht="12.75" customHeight="1">
      <c r="B7" s="554" t="s">
        <v>362</v>
      </c>
      <c r="C7" s="581"/>
      <c r="D7" s="580"/>
      <c r="E7" s="579"/>
    </row>
    <row r="8" spans="2:5" ht="12.75" customHeight="1">
      <c r="B8" s="552" t="s">
        <v>361</v>
      </c>
      <c r="C8" s="195">
        <v>38350</v>
      </c>
      <c r="D8" s="555"/>
      <c r="E8" s="192">
        <v>45236</v>
      </c>
    </row>
    <row r="9" spans="2:5" ht="12.75" customHeight="1">
      <c r="B9" s="552" t="s">
        <v>360</v>
      </c>
      <c r="C9" s="195">
        <v>21164</v>
      </c>
      <c r="D9" s="555"/>
      <c r="E9" s="192">
        <v>23322</v>
      </c>
    </row>
    <row r="10" spans="2:5" ht="12.75" customHeight="1">
      <c r="B10" s="552" t="s">
        <v>359</v>
      </c>
      <c r="C10" s="195">
        <v>18655</v>
      </c>
      <c r="D10" s="555"/>
      <c r="E10" s="192">
        <v>20181</v>
      </c>
    </row>
    <row r="11" spans="2:5" ht="12.75" customHeight="1">
      <c r="B11" s="552" t="s">
        <v>358</v>
      </c>
      <c r="C11" s="195">
        <v>35108</v>
      </c>
      <c r="D11" s="555"/>
      <c r="E11" s="192">
        <v>38105</v>
      </c>
    </row>
    <row r="12" spans="2:5" ht="12.75" customHeight="1">
      <c r="B12" s="552" t="s">
        <v>352</v>
      </c>
      <c r="C12" s="195">
        <v>791</v>
      </c>
      <c r="D12" s="555"/>
      <c r="E12" s="192">
        <v>1381</v>
      </c>
    </row>
    <row r="13" spans="2:5" ht="12.75" customHeight="1">
      <c r="B13" s="552" t="s">
        <v>357</v>
      </c>
      <c r="C13" s="195">
        <v>1970</v>
      </c>
      <c r="D13" s="555"/>
      <c r="E13" s="192">
        <v>2018</v>
      </c>
    </row>
    <row r="14" spans="2:5" ht="12.75" customHeight="1">
      <c r="B14" s="552" t="s">
        <v>338</v>
      </c>
      <c r="C14" s="195">
        <v>31</v>
      </c>
      <c r="D14" s="555"/>
      <c r="E14" s="192">
        <v>97</v>
      </c>
    </row>
    <row r="15" spans="2:5" ht="12.75" customHeight="1">
      <c r="B15" s="552" t="s">
        <v>353</v>
      </c>
      <c r="C15" s="195">
        <v>3482</v>
      </c>
      <c r="D15" s="555"/>
      <c r="E15" s="192">
        <v>3877</v>
      </c>
    </row>
    <row r="16" spans="2:5" s="542" customFormat="1" ht="12.75" customHeight="1">
      <c r="B16" s="578"/>
      <c r="C16" s="576">
        <v>119551</v>
      </c>
      <c r="D16" s="575"/>
      <c r="E16" s="574">
        <v>134217</v>
      </c>
    </row>
    <row r="17" spans="2:5" ht="12.75" customHeight="1">
      <c r="B17" s="554" t="s">
        <v>356</v>
      </c>
      <c r="C17" s="549"/>
      <c r="D17" s="555"/>
      <c r="E17" s="547"/>
    </row>
    <row r="18" spans="2:5" ht="12.75" customHeight="1">
      <c r="B18" s="552" t="s">
        <v>355</v>
      </c>
      <c r="C18" s="195">
        <v>486</v>
      </c>
      <c r="D18" s="555"/>
      <c r="E18" s="192">
        <v>537</v>
      </c>
    </row>
    <row r="19" spans="2:5" ht="12.75" customHeight="1">
      <c r="B19" s="552" t="s">
        <v>354</v>
      </c>
      <c r="C19" s="195">
        <v>334</v>
      </c>
      <c r="D19" s="555"/>
      <c r="E19" s="192">
        <v>281</v>
      </c>
    </row>
    <row r="20" spans="2:5" ht="12.75" customHeight="1">
      <c r="B20" s="552" t="s">
        <v>353</v>
      </c>
      <c r="C20" s="195">
        <v>10744</v>
      </c>
      <c r="D20" s="555"/>
      <c r="E20" s="192">
        <v>9259</v>
      </c>
    </row>
    <row r="21" spans="2:5" ht="12.75" customHeight="1">
      <c r="B21" s="552" t="s">
        <v>352</v>
      </c>
      <c r="C21" s="195">
        <v>1323</v>
      </c>
      <c r="D21" s="555"/>
      <c r="E21" s="192">
        <v>674</v>
      </c>
    </row>
    <row r="22" spans="2:5" ht="12.75" customHeight="1">
      <c r="B22" s="552" t="s">
        <v>351</v>
      </c>
      <c r="C22" s="195">
        <v>7138</v>
      </c>
      <c r="D22" s="555"/>
      <c r="E22" s="192">
        <v>6252</v>
      </c>
    </row>
    <row r="23" spans="2:5" s="542" customFormat="1" ht="12.75" customHeight="1">
      <c r="B23" s="578"/>
      <c r="C23" s="576">
        <v>20025</v>
      </c>
      <c r="D23" s="575"/>
      <c r="E23" s="574">
        <v>17003</v>
      </c>
    </row>
    <row r="24" spans="2:5" ht="12.75" customHeight="1">
      <c r="B24" s="554"/>
      <c r="C24" s="549"/>
      <c r="D24" s="555"/>
      <c r="E24" s="547"/>
    </row>
    <row r="25" spans="2:5" s="542" customFormat="1" ht="12.75" customHeight="1" thickBot="1">
      <c r="B25" s="553" t="s">
        <v>350</v>
      </c>
      <c r="C25" s="573">
        <v>139576</v>
      </c>
      <c r="D25" s="572"/>
      <c r="E25" s="571">
        <v>151220</v>
      </c>
    </row>
    <row r="26" spans="2:5" ht="3.75" customHeight="1">
      <c r="B26" s="554"/>
      <c r="C26" s="549"/>
      <c r="D26" s="555"/>
      <c r="E26" s="547"/>
    </row>
    <row r="27" spans="2:5" ht="12.75" customHeight="1">
      <c r="B27" s="554" t="s">
        <v>418</v>
      </c>
      <c r="C27" s="549"/>
      <c r="D27" s="555"/>
      <c r="E27" s="547"/>
    </row>
    <row r="28" spans="2:5" ht="12.75" customHeight="1">
      <c r="B28" s="552" t="s">
        <v>349</v>
      </c>
      <c r="C28" s="195">
        <v>3866</v>
      </c>
      <c r="D28" s="555"/>
      <c r="E28" s="192">
        <v>4082</v>
      </c>
    </row>
    <row r="29" spans="2:5" ht="12.75" customHeight="1">
      <c r="B29" s="552" t="s">
        <v>348</v>
      </c>
      <c r="C29" s="195">
        <v>154123</v>
      </c>
      <c r="D29" s="555"/>
      <c r="E29" s="192">
        <v>153760</v>
      </c>
    </row>
    <row r="30" spans="2:5" ht="12.75" customHeight="1">
      <c r="B30" s="552" t="s">
        <v>347</v>
      </c>
      <c r="C30" s="195">
        <v>-7841</v>
      </c>
      <c r="D30" s="555"/>
      <c r="E30" s="192">
        <v>-8171</v>
      </c>
    </row>
    <row r="31" spans="2:5" ht="12.75" customHeight="1">
      <c r="B31" s="552" t="s">
        <v>346</v>
      </c>
      <c r="C31" s="195">
        <v>-84184</v>
      </c>
      <c r="D31" s="555"/>
      <c r="E31" s="192">
        <v>-77661</v>
      </c>
    </row>
    <row r="32" spans="2:5" ht="12.75" customHeight="1">
      <c r="B32" s="552" t="s">
        <v>345</v>
      </c>
      <c r="C32" s="195">
        <v>10971</v>
      </c>
      <c r="D32" s="555"/>
      <c r="E32" s="192">
        <v>15545</v>
      </c>
    </row>
    <row r="33" spans="2:5" s="542" customFormat="1" ht="12.75" customHeight="1">
      <c r="B33" s="578" t="s">
        <v>344</v>
      </c>
      <c r="C33" s="576">
        <v>76935</v>
      </c>
      <c r="D33" s="575"/>
      <c r="E33" s="574">
        <v>87555</v>
      </c>
    </row>
    <row r="34" spans="2:5" ht="3.75" customHeight="1">
      <c r="B34" s="554"/>
      <c r="C34" s="549"/>
      <c r="D34" s="555"/>
      <c r="E34" s="547"/>
    </row>
    <row r="35" spans="2:5" ht="12.75" customHeight="1">
      <c r="B35" s="552" t="s">
        <v>187</v>
      </c>
      <c r="C35" s="195">
        <v>2090</v>
      </c>
      <c r="D35" s="555"/>
      <c r="E35" s="192">
        <v>2880</v>
      </c>
    </row>
    <row r="36" spans="2:5" ht="12.75" customHeight="1">
      <c r="B36" s="552" t="s">
        <v>343</v>
      </c>
      <c r="C36" s="549">
        <v>-823</v>
      </c>
      <c r="D36" s="555"/>
      <c r="E36" s="547">
        <v>-2874</v>
      </c>
    </row>
    <row r="37" spans="2:5" s="542" customFormat="1" ht="12.75" customHeight="1">
      <c r="B37" s="578" t="s">
        <v>342</v>
      </c>
      <c r="C37" s="576">
        <v>1267</v>
      </c>
      <c r="D37" s="575"/>
      <c r="E37" s="574">
        <v>6</v>
      </c>
    </row>
    <row r="38" spans="2:5" ht="12.75" customHeight="1">
      <c r="B38" s="552"/>
      <c r="C38" s="549"/>
      <c r="D38" s="555"/>
      <c r="E38" s="547"/>
    </row>
    <row r="39" spans="2:5" s="542" customFormat="1" ht="12.75" customHeight="1">
      <c r="B39" s="578" t="s">
        <v>341</v>
      </c>
      <c r="C39" s="576">
        <v>78202</v>
      </c>
      <c r="D39" s="575"/>
      <c r="E39" s="574">
        <v>87561</v>
      </c>
    </row>
    <row r="40" spans="2:5" ht="3.75" customHeight="1">
      <c r="B40" s="552"/>
      <c r="C40" s="549"/>
      <c r="D40" s="555"/>
      <c r="E40" s="547"/>
    </row>
    <row r="41" spans="2:5" ht="12.75" customHeight="1">
      <c r="B41" s="554" t="s">
        <v>419</v>
      </c>
      <c r="C41" s="549"/>
      <c r="D41" s="555"/>
      <c r="E41" s="547"/>
    </row>
    <row r="42" spans="2:5" ht="12.75" customHeight="1">
      <c r="B42" s="552" t="s">
        <v>340</v>
      </c>
      <c r="C42" s="195">
        <v>28362</v>
      </c>
      <c r="D42" s="555"/>
      <c r="E42" s="192">
        <v>28375</v>
      </c>
    </row>
    <row r="43" spans="2:5" ht="12.75" customHeight="1">
      <c r="B43" s="552" t="s">
        <v>336</v>
      </c>
      <c r="C43" s="195">
        <v>250</v>
      </c>
      <c r="D43" s="555"/>
      <c r="E43" s="192">
        <v>350</v>
      </c>
    </row>
    <row r="44" spans="2:5" ht="12.75" customHeight="1">
      <c r="B44" s="552" t="s">
        <v>339</v>
      </c>
      <c r="C44" s="195">
        <v>6597</v>
      </c>
      <c r="D44" s="555"/>
      <c r="E44" s="192">
        <v>6486</v>
      </c>
    </row>
    <row r="45" spans="2:5" ht="12.75" customHeight="1">
      <c r="B45" s="552" t="s">
        <v>338</v>
      </c>
      <c r="C45" s="195">
        <v>337</v>
      </c>
      <c r="D45" s="555"/>
      <c r="E45" s="192">
        <v>87</v>
      </c>
    </row>
    <row r="46" spans="2:5" ht="12.75" customHeight="1">
      <c r="B46" s="552" t="s">
        <v>335</v>
      </c>
      <c r="C46" s="195">
        <v>479</v>
      </c>
      <c r="D46" s="555"/>
      <c r="E46" s="192">
        <v>482</v>
      </c>
    </row>
    <row r="47" spans="2:5" ht="12.75" customHeight="1">
      <c r="B47" s="552" t="s">
        <v>334</v>
      </c>
      <c r="C47" s="195">
        <v>1324</v>
      </c>
      <c r="D47" s="555"/>
      <c r="E47" s="192">
        <v>804</v>
      </c>
    </row>
    <row r="48" spans="2:5" s="542" customFormat="1" ht="12.75" customHeight="1">
      <c r="B48" s="578"/>
      <c r="C48" s="576">
        <v>37349</v>
      </c>
      <c r="D48" s="575"/>
      <c r="E48" s="574">
        <v>36584</v>
      </c>
    </row>
    <row r="49" spans="2:5" ht="12.75" customHeight="1">
      <c r="B49" s="542" t="s">
        <v>420</v>
      </c>
      <c r="C49" s="195"/>
      <c r="D49" s="555"/>
      <c r="E49" s="192"/>
    </row>
    <row r="50" spans="2:5" ht="12.75" customHeight="1">
      <c r="B50" s="540" t="s">
        <v>337</v>
      </c>
      <c r="C50" s="195">
        <v>6258</v>
      </c>
      <c r="D50" s="555"/>
      <c r="E50" s="192">
        <v>9906</v>
      </c>
    </row>
    <row r="51" spans="2:5" ht="12.75" customHeight="1">
      <c r="B51" s="540" t="s">
        <v>336</v>
      </c>
      <c r="C51" s="195">
        <v>1898</v>
      </c>
      <c r="D51" s="555"/>
      <c r="E51" s="192">
        <v>1912</v>
      </c>
    </row>
    <row r="52" spans="2:5" ht="12.75" customHeight="1">
      <c r="B52" s="540" t="s">
        <v>335</v>
      </c>
      <c r="C52" s="195">
        <v>633</v>
      </c>
      <c r="D52" s="555"/>
      <c r="E52" s="192">
        <v>559</v>
      </c>
    </row>
    <row r="53" spans="2:5" ht="12.75" customHeight="1">
      <c r="B53" s="540" t="s">
        <v>334</v>
      </c>
      <c r="C53" s="195">
        <v>15236</v>
      </c>
      <c r="D53" s="555"/>
      <c r="E53" s="192">
        <v>14698</v>
      </c>
    </row>
    <row r="54" spans="2:5" s="542" customFormat="1" ht="12.75" customHeight="1">
      <c r="B54" s="577"/>
      <c r="C54" s="576">
        <v>24025</v>
      </c>
      <c r="D54" s="575"/>
      <c r="E54" s="574">
        <v>27075</v>
      </c>
    </row>
    <row r="55" spans="3:5" ht="12.75" customHeight="1">
      <c r="C55" s="195"/>
      <c r="D55" s="555"/>
      <c r="E55" s="192"/>
    </row>
    <row r="56" spans="2:5" s="542" customFormat="1" ht="12.75" customHeight="1" thickBot="1">
      <c r="B56" s="546" t="s">
        <v>333</v>
      </c>
      <c r="C56" s="573">
        <v>139576</v>
      </c>
      <c r="D56" s="572"/>
      <c r="E56" s="571">
        <v>151220</v>
      </c>
    </row>
    <row r="57" spans="3:5" ht="3.75" customHeight="1">
      <c r="C57" s="570"/>
      <c r="E57" s="570"/>
    </row>
    <row r="58" ht="12.75" customHeight="1">
      <c r="B58" s="541"/>
    </row>
  </sheetData>
  <sheetProtection formatCells="0" formatColumns="0" formatRows="0" sort="0" autoFilter="0" pivotTables="0"/>
  <printOptions/>
  <pageMargins left="0.7480314960629921" right="0.7480314960629921" top="0.984251968503937" bottom="0.984251968503937" header="0.5118110236220472" footer="0.5118110236220472"/>
  <pageSetup fitToHeight="1" fitToWidth="1" horizontalDpi="300" verticalDpi="300" orientation="portrait" scale="89" r:id="rId1"/>
  <headerFooter alignWithMargins="0">
    <oddHeader>&amp;LVodafone Group Plc&amp;CConsolidated SFP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Q33"/>
  <sheetViews>
    <sheetView showGridLines="0" zoomScalePageLayoutView="0" workbookViewId="0" topLeftCell="A1">
      <selection activeCell="A1" sqref="A1"/>
    </sheetView>
  </sheetViews>
  <sheetFormatPr defaultColWidth="9.140625" defaultRowHeight="12.75" customHeight="1"/>
  <cols>
    <col min="1" max="1" width="3.7109375" style="540" customWidth="1"/>
    <col min="2" max="2" width="57.140625" style="540" customWidth="1"/>
    <col min="3" max="3" width="13.7109375" style="540" customWidth="1"/>
    <col min="4" max="4" width="1.7109375" style="540" customWidth="1"/>
    <col min="5" max="5" width="13.7109375" style="540" customWidth="1"/>
    <col min="6" max="6" width="1.7109375" style="540" customWidth="1"/>
    <col min="7" max="7" width="13.7109375" style="540" customWidth="1"/>
    <col min="8" max="8" width="1.7109375" style="540" customWidth="1"/>
    <col min="9" max="9" width="13.7109375" style="540" customWidth="1"/>
    <col min="10" max="10" width="1.7109375" style="540" customWidth="1"/>
    <col min="11" max="11" width="14.28125" style="540" customWidth="1"/>
    <col min="12" max="12" width="1.7109375" style="570" customWidth="1"/>
    <col min="13" max="13" width="14.28125" style="540" customWidth="1"/>
    <col min="14" max="14" width="1.7109375" style="540" customWidth="1"/>
    <col min="15" max="15" width="14.28125" style="540" customWidth="1"/>
    <col min="16" max="16" width="11.00390625" style="540" customWidth="1"/>
    <col min="17" max="17" width="9.00390625" style="540" customWidth="1"/>
    <col min="18" max="16384" width="9.140625" style="540" customWidth="1"/>
  </cols>
  <sheetData>
    <row r="1" spans="2:3" ht="15">
      <c r="B1" s="569" t="s">
        <v>327</v>
      </c>
      <c r="C1" s="481"/>
    </row>
    <row r="2" spans="2:12" s="568" customFormat="1" ht="12.75">
      <c r="B2" s="569" t="s">
        <v>303</v>
      </c>
      <c r="C2" s="569"/>
      <c r="D2" s="569"/>
      <c r="E2" s="569"/>
      <c r="F2" s="569"/>
      <c r="G2" s="569"/>
      <c r="H2" s="569"/>
      <c r="I2" s="569"/>
      <c r="J2" s="569"/>
      <c r="L2" s="586"/>
    </row>
    <row r="3" spans="2:12" s="568" customFormat="1" ht="12.75" customHeight="1">
      <c r="B3" s="569"/>
      <c r="C3" s="569"/>
      <c r="D3" s="569"/>
      <c r="E3" s="569"/>
      <c r="F3" s="569"/>
      <c r="G3" s="569"/>
      <c r="H3" s="569"/>
      <c r="I3" s="569"/>
      <c r="J3" s="569"/>
      <c r="L3" s="586"/>
    </row>
    <row r="4" spans="3:15" s="568" customFormat="1" ht="42" customHeight="1">
      <c r="C4" s="609" t="s">
        <v>376</v>
      </c>
      <c r="E4" s="609" t="s">
        <v>414</v>
      </c>
      <c r="F4" s="607"/>
      <c r="G4" s="607" t="s">
        <v>375</v>
      </c>
      <c r="H4" s="607"/>
      <c r="I4" s="607" t="s">
        <v>415</v>
      </c>
      <c r="K4" s="607" t="s">
        <v>374</v>
      </c>
      <c r="L4" s="608"/>
      <c r="M4" s="607" t="s">
        <v>373</v>
      </c>
      <c r="O4" s="607" t="s">
        <v>372</v>
      </c>
    </row>
    <row r="5" spans="2:15" ht="12.75" customHeight="1">
      <c r="B5" s="604">
        <v>0</v>
      </c>
      <c r="C5" s="603" t="s">
        <v>13</v>
      </c>
      <c r="D5" s="604"/>
      <c r="E5" s="603" t="s">
        <v>13</v>
      </c>
      <c r="F5" s="606"/>
      <c r="G5" s="603" t="s">
        <v>13</v>
      </c>
      <c r="H5" s="606"/>
      <c r="I5" s="603" t="s">
        <v>13</v>
      </c>
      <c r="J5" s="604"/>
      <c r="K5" s="603" t="s">
        <v>13</v>
      </c>
      <c r="L5" s="605"/>
      <c r="M5" s="603" t="s">
        <v>13</v>
      </c>
      <c r="N5" s="604"/>
      <c r="O5" s="603" t="s">
        <v>13</v>
      </c>
    </row>
    <row r="6" spans="2:15" ht="3.75" customHeight="1">
      <c r="B6" s="445"/>
      <c r="C6" s="74"/>
      <c r="D6" s="445"/>
      <c r="E6" s="74"/>
      <c r="F6" s="445"/>
      <c r="G6" s="74"/>
      <c r="I6" s="445"/>
      <c r="J6" s="445"/>
      <c r="K6" s="74"/>
      <c r="L6" s="567"/>
      <c r="M6" s="74"/>
      <c r="N6" s="74"/>
      <c r="O6" s="74"/>
    </row>
    <row r="7" spans="2:17" ht="12.75" customHeight="1">
      <c r="B7" s="595" t="s">
        <v>371</v>
      </c>
      <c r="C7" s="593">
        <v>4153</v>
      </c>
      <c r="D7" s="593"/>
      <c r="E7" s="593">
        <v>153509</v>
      </c>
      <c r="F7" s="593"/>
      <c r="G7" s="593">
        <v>-7810</v>
      </c>
      <c r="H7" s="548"/>
      <c r="I7" s="593">
        <v>-59471</v>
      </c>
      <c r="J7" s="593"/>
      <c r="K7" s="596">
        <v>90381</v>
      </c>
      <c r="L7" s="594"/>
      <c r="M7" s="593">
        <v>429</v>
      </c>
      <c r="N7" s="548"/>
      <c r="O7" s="596">
        <v>90810</v>
      </c>
      <c r="P7" s="636"/>
      <c r="Q7" s="636"/>
    </row>
    <row r="8" spans="2:15" ht="3.75" customHeight="1">
      <c r="B8" s="552"/>
      <c r="C8" s="602"/>
      <c r="D8" s="602"/>
      <c r="E8" s="602"/>
      <c r="F8" s="602"/>
      <c r="G8" s="602"/>
      <c r="H8" s="548"/>
      <c r="I8" s="602"/>
      <c r="J8" s="602"/>
      <c r="K8" s="601"/>
      <c r="L8" s="594"/>
      <c r="M8" s="602"/>
      <c r="N8" s="548"/>
      <c r="O8" s="601"/>
    </row>
    <row r="9" spans="2:17" ht="12.75" customHeight="1">
      <c r="B9" s="552" t="s">
        <v>368</v>
      </c>
      <c r="C9" s="593">
        <v>0</v>
      </c>
      <c r="D9" s="593"/>
      <c r="E9" s="593">
        <v>0</v>
      </c>
      <c r="F9" s="593"/>
      <c r="G9" s="593">
        <v>232</v>
      </c>
      <c r="H9" s="548"/>
      <c r="I9" s="593">
        <v>-125</v>
      </c>
      <c r="J9" s="593"/>
      <c r="K9" s="596">
        <v>107</v>
      </c>
      <c r="L9" s="594"/>
      <c r="M9" s="593">
        <v>0</v>
      </c>
      <c r="N9" s="548"/>
      <c r="O9" s="596">
        <v>107</v>
      </c>
      <c r="P9" s="636"/>
      <c r="Q9" s="636"/>
    </row>
    <row r="10" spans="2:17" ht="12.75" customHeight="1">
      <c r="B10" s="552" t="s">
        <v>367</v>
      </c>
      <c r="C10" s="593">
        <v>-71</v>
      </c>
      <c r="D10" s="593"/>
      <c r="E10" s="593">
        <v>71</v>
      </c>
      <c r="F10" s="593"/>
      <c r="G10" s="593">
        <v>1532</v>
      </c>
      <c r="H10" s="548"/>
      <c r="I10" s="593">
        <v>-1532</v>
      </c>
      <c r="J10" s="593"/>
      <c r="K10" s="596">
        <v>0</v>
      </c>
      <c r="L10" s="594"/>
      <c r="M10" s="593">
        <v>0</v>
      </c>
      <c r="N10" s="548"/>
      <c r="O10" s="596">
        <v>0</v>
      </c>
      <c r="P10" s="636"/>
      <c r="Q10" s="636"/>
    </row>
    <row r="11" spans="2:17" ht="12.75" customHeight="1">
      <c r="B11" s="552" t="s">
        <v>366</v>
      </c>
      <c r="C11" s="593">
        <v>0</v>
      </c>
      <c r="D11" s="593"/>
      <c r="E11" s="593">
        <v>0</v>
      </c>
      <c r="F11" s="593"/>
      <c r="G11" s="593">
        <v>-2125</v>
      </c>
      <c r="H11" s="548"/>
      <c r="I11" s="593">
        <v>0</v>
      </c>
      <c r="J11" s="593"/>
      <c r="K11" s="596">
        <v>-2125</v>
      </c>
      <c r="L11" s="594"/>
      <c r="M11" s="593">
        <v>0</v>
      </c>
      <c r="N11" s="548"/>
      <c r="O11" s="596">
        <v>-2125</v>
      </c>
      <c r="P11" s="636"/>
      <c r="Q11" s="636"/>
    </row>
    <row r="12" spans="2:17" ht="12.75" customHeight="1">
      <c r="B12" s="552" t="s">
        <v>365</v>
      </c>
      <c r="C12" s="593">
        <v>0</v>
      </c>
      <c r="D12" s="593"/>
      <c r="E12" s="593">
        <v>180</v>
      </c>
      <c r="F12" s="593"/>
      <c r="G12" s="593">
        <v>0</v>
      </c>
      <c r="H12" s="548"/>
      <c r="I12" s="593">
        <v>0</v>
      </c>
      <c r="J12" s="593"/>
      <c r="K12" s="596">
        <v>180</v>
      </c>
      <c r="L12" s="594"/>
      <c r="M12" s="593">
        <v>0</v>
      </c>
      <c r="N12" s="548"/>
      <c r="O12" s="596">
        <v>180</v>
      </c>
      <c r="P12" s="636"/>
      <c r="Q12" s="636"/>
    </row>
    <row r="13" spans="2:17" ht="12.75" customHeight="1">
      <c r="B13" s="552" t="s">
        <v>448</v>
      </c>
      <c r="C13" s="593">
        <v>0</v>
      </c>
      <c r="D13" s="593"/>
      <c r="E13" s="593">
        <v>0</v>
      </c>
      <c r="F13" s="593"/>
      <c r="G13" s="593">
        <v>0</v>
      </c>
      <c r="H13" s="548"/>
      <c r="I13" s="593">
        <v>-120</v>
      </c>
      <c r="J13" s="593"/>
      <c r="K13" s="596">
        <v>-120</v>
      </c>
      <c r="L13" s="594"/>
      <c r="M13" s="593">
        <v>35</v>
      </c>
      <c r="N13" s="548"/>
      <c r="O13" s="596">
        <v>-85</v>
      </c>
      <c r="P13" s="636"/>
      <c r="Q13" s="636"/>
    </row>
    <row r="14" spans="2:17" ht="12.75" customHeight="1">
      <c r="B14" s="552" t="s">
        <v>370</v>
      </c>
      <c r="C14" s="593">
        <v>0</v>
      </c>
      <c r="D14" s="593"/>
      <c r="E14" s="593">
        <v>0</v>
      </c>
      <c r="F14" s="593"/>
      <c r="G14" s="593">
        <v>0</v>
      </c>
      <c r="H14" s="548"/>
      <c r="I14" s="593">
        <v>3567</v>
      </c>
      <c r="J14" s="593"/>
      <c r="K14" s="596">
        <v>3567</v>
      </c>
      <c r="L14" s="594"/>
      <c r="M14" s="593">
        <v>-186</v>
      </c>
      <c r="N14" s="548"/>
      <c r="O14" s="596">
        <v>3381</v>
      </c>
      <c r="P14" s="636"/>
      <c r="Q14" s="636"/>
    </row>
    <row r="15" spans="2:17" ht="12.75" customHeight="1">
      <c r="B15" s="552" t="s">
        <v>364</v>
      </c>
      <c r="C15" s="593">
        <v>0</v>
      </c>
      <c r="D15" s="593"/>
      <c r="E15" s="593">
        <v>0</v>
      </c>
      <c r="F15" s="593"/>
      <c r="G15" s="593">
        <v>0</v>
      </c>
      <c r="H15" s="548"/>
      <c r="I15" s="593">
        <v>-4468</v>
      </c>
      <c r="J15" s="593"/>
      <c r="K15" s="596">
        <v>-4468</v>
      </c>
      <c r="L15" s="594"/>
      <c r="M15" s="593">
        <v>-328</v>
      </c>
      <c r="N15" s="548"/>
      <c r="O15" s="596">
        <v>-4796</v>
      </c>
      <c r="P15" s="636"/>
      <c r="Q15" s="636"/>
    </row>
    <row r="16" spans="2:17" ht="12.75" customHeight="1">
      <c r="B16" s="552" t="s">
        <v>242</v>
      </c>
      <c r="C16" s="593">
        <v>0</v>
      </c>
      <c r="D16" s="593"/>
      <c r="E16" s="593">
        <v>0</v>
      </c>
      <c r="F16" s="593"/>
      <c r="G16" s="593">
        <v>0</v>
      </c>
      <c r="H16" s="548"/>
      <c r="I16" s="593">
        <v>33</v>
      </c>
      <c r="J16" s="593"/>
      <c r="K16" s="596">
        <v>33</v>
      </c>
      <c r="L16" s="594"/>
      <c r="M16" s="593">
        <v>56</v>
      </c>
      <c r="N16" s="548"/>
      <c r="O16" s="596">
        <v>89</v>
      </c>
      <c r="P16" s="636"/>
      <c r="Q16" s="636"/>
    </row>
    <row r="17" spans="2:17" ht="13.5" customHeight="1" thickBot="1">
      <c r="B17" s="600" t="s">
        <v>369</v>
      </c>
      <c r="C17" s="599">
        <v>4082</v>
      </c>
      <c r="D17" s="599"/>
      <c r="E17" s="599">
        <v>153760</v>
      </c>
      <c r="F17" s="599"/>
      <c r="G17" s="599">
        <v>-8171</v>
      </c>
      <c r="H17" s="544"/>
      <c r="I17" s="599">
        <v>-62116</v>
      </c>
      <c r="J17" s="599"/>
      <c r="K17" s="599">
        <v>87555</v>
      </c>
      <c r="L17" s="544"/>
      <c r="M17" s="599">
        <v>6</v>
      </c>
      <c r="N17" s="544"/>
      <c r="O17" s="599">
        <v>87561</v>
      </c>
      <c r="P17" s="636"/>
      <c r="Q17" s="636"/>
    </row>
    <row r="18" spans="2:17" ht="3.75" customHeight="1">
      <c r="B18" s="598"/>
      <c r="C18" s="596"/>
      <c r="D18" s="596"/>
      <c r="E18" s="596"/>
      <c r="F18" s="596"/>
      <c r="G18" s="596"/>
      <c r="H18" s="597"/>
      <c r="I18" s="596"/>
      <c r="J18" s="596"/>
      <c r="K18" s="596"/>
      <c r="L18" s="597"/>
      <c r="M18" s="596"/>
      <c r="N18" s="597"/>
      <c r="O18" s="596"/>
      <c r="P18" s="636"/>
      <c r="Q18" s="636"/>
    </row>
    <row r="19" spans="2:17" ht="12.75" customHeight="1">
      <c r="B19" s="595" t="s">
        <v>368</v>
      </c>
      <c r="C19" s="593">
        <v>0</v>
      </c>
      <c r="D19" s="593"/>
      <c r="E19" s="593">
        <v>2</v>
      </c>
      <c r="F19" s="593"/>
      <c r="G19" s="593">
        <v>277</v>
      </c>
      <c r="H19" s="548"/>
      <c r="I19" s="593">
        <v>-208</v>
      </c>
      <c r="J19" s="593"/>
      <c r="K19" s="592">
        <v>71</v>
      </c>
      <c r="L19" s="594"/>
      <c r="M19" s="593">
        <v>0</v>
      </c>
      <c r="N19" s="548"/>
      <c r="O19" s="592">
        <v>71</v>
      </c>
      <c r="P19" s="636"/>
      <c r="Q19" s="636"/>
    </row>
    <row r="20" spans="2:17" ht="12.75" customHeight="1">
      <c r="B20" s="595" t="s">
        <v>367</v>
      </c>
      <c r="C20" s="593">
        <v>-216</v>
      </c>
      <c r="D20" s="593"/>
      <c r="E20" s="593">
        <v>216</v>
      </c>
      <c r="F20" s="593"/>
      <c r="G20" s="593">
        <v>4724</v>
      </c>
      <c r="H20" s="548"/>
      <c r="I20" s="593">
        <v>-4724</v>
      </c>
      <c r="J20" s="593"/>
      <c r="K20" s="592">
        <v>0</v>
      </c>
      <c r="L20" s="594"/>
      <c r="M20" s="593">
        <v>0</v>
      </c>
      <c r="N20" s="548"/>
      <c r="O20" s="592">
        <v>0</v>
      </c>
      <c r="P20" s="636"/>
      <c r="Q20" s="636"/>
    </row>
    <row r="21" spans="2:17" ht="12.75" customHeight="1">
      <c r="B21" s="595" t="s">
        <v>366</v>
      </c>
      <c r="C21" s="593">
        <v>0</v>
      </c>
      <c r="D21" s="593"/>
      <c r="E21" s="593">
        <v>0</v>
      </c>
      <c r="F21" s="593"/>
      <c r="G21" s="593">
        <v>-4671</v>
      </c>
      <c r="H21" s="548"/>
      <c r="I21" s="593">
        <v>0</v>
      </c>
      <c r="J21" s="593"/>
      <c r="K21" s="592">
        <v>-4671</v>
      </c>
      <c r="L21" s="594"/>
      <c r="M21" s="593">
        <v>0</v>
      </c>
      <c r="N21" s="548"/>
      <c r="O21" s="592">
        <v>-4671</v>
      </c>
      <c r="P21" s="636"/>
      <c r="Q21" s="636"/>
    </row>
    <row r="22" spans="2:17" ht="12.75" customHeight="1">
      <c r="B22" s="595" t="s">
        <v>365</v>
      </c>
      <c r="C22" s="593">
        <v>0</v>
      </c>
      <c r="D22" s="593"/>
      <c r="E22" s="593">
        <v>145</v>
      </c>
      <c r="F22" s="593"/>
      <c r="G22" s="593">
        <v>0</v>
      </c>
      <c r="H22" s="548"/>
      <c r="I22" s="593">
        <v>0</v>
      </c>
      <c r="J22" s="593"/>
      <c r="K22" s="592">
        <v>145</v>
      </c>
      <c r="L22" s="594"/>
      <c r="M22" s="593">
        <v>0</v>
      </c>
      <c r="N22" s="548"/>
      <c r="O22" s="592">
        <v>145</v>
      </c>
      <c r="P22" s="636"/>
      <c r="Q22" s="636"/>
    </row>
    <row r="23" spans="2:17" ht="12.75" customHeight="1">
      <c r="B23" s="595" t="s">
        <v>448</v>
      </c>
      <c r="C23" s="593">
        <v>0</v>
      </c>
      <c r="D23" s="593"/>
      <c r="E23" s="593">
        <v>0</v>
      </c>
      <c r="F23" s="593"/>
      <c r="G23" s="593">
        <v>0</v>
      </c>
      <c r="H23" s="548"/>
      <c r="I23" s="593">
        <v>-1908</v>
      </c>
      <c r="J23" s="593"/>
      <c r="K23" s="592">
        <v>-1908</v>
      </c>
      <c r="L23" s="594"/>
      <c r="M23" s="593">
        <v>1599</v>
      </c>
      <c r="N23" s="548"/>
      <c r="O23" s="592">
        <v>-309</v>
      </c>
      <c r="P23" s="636"/>
      <c r="Q23" s="636"/>
    </row>
    <row r="24" spans="2:17" ht="12.75" customHeight="1">
      <c r="B24" s="552" t="s">
        <v>370</v>
      </c>
      <c r="C24" s="593">
        <v>0</v>
      </c>
      <c r="D24" s="593"/>
      <c r="E24" s="593">
        <v>0</v>
      </c>
      <c r="F24" s="593"/>
      <c r="G24" s="593">
        <v>0</v>
      </c>
      <c r="H24" s="548"/>
      <c r="I24" s="593">
        <v>2383</v>
      </c>
      <c r="J24" s="593"/>
      <c r="K24" s="592">
        <v>2383</v>
      </c>
      <c r="L24" s="594"/>
      <c r="M24" s="593">
        <v>-33</v>
      </c>
      <c r="N24" s="548"/>
      <c r="O24" s="592">
        <v>2350</v>
      </c>
      <c r="P24" s="636"/>
      <c r="Q24" s="636"/>
    </row>
    <row r="25" spans="2:17" ht="12.75" customHeight="1">
      <c r="B25" s="595" t="s">
        <v>364</v>
      </c>
      <c r="C25" s="593">
        <v>0</v>
      </c>
      <c r="D25" s="593"/>
      <c r="E25" s="593">
        <v>0</v>
      </c>
      <c r="F25" s="593"/>
      <c r="G25" s="593">
        <v>0</v>
      </c>
      <c r="H25" s="548"/>
      <c r="I25" s="593">
        <v>-6654</v>
      </c>
      <c r="J25" s="593"/>
      <c r="K25" s="592">
        <v>-6654</v>
      </c>
      <c r="L25" s="594"/>
      <c r="M25" s="593">
        <v>-305</v>
      </c>
      <c r="N25" s="548"/>
      <c r="O25" s="592">
        <v>-6959</v>
      </c>
      <c r="P25" s="636"/>
      <c r="Q25" s="636"/>
    </row>
    <row r="26" spans="2:17" ht="12.75" customHeight="1">
      <c r="B26" s="595" t="s">
        <v>242</v>
      </c>
      <c r="C26" s="593">
        <v>0</v>
      </c>
      <c r="D26" s="593"/>
      <c r="E26" s="593">
        <v>0</v>
      </c>
      <c r="F26" s="593"/>
      <c r="G26" s="593">
        <v>0</v>
      </c>
      <c r="H26" s="548"/>
      <c r="I26" s="593">
        <v>14</v>
      </c>
      <c r="J26" s="593"/>
      <c r="K26" s="592">
        <v>14</v>
      </c>
      <c r="L26" s="594"/>
      <c r="M26" s="593">
        <v>0</v>
      </c>
      <c r="N26" s="548"/>
      <c r="O26" s="592">
        <v>14</v>
      </c>
      <c r="P26" s="636"/>
      <c r="Q26" s="636"/>
    </row>
    <row r="27" spans="2:17" ht="13.5" customHeight="1" thickBot="1">
      <c r="B27" s="591" t="s">
        <v>363</v>
      </c>
      <c r="C27" s="543">
        <v>3866</v>
      </c>
      <c r="D27" s="543"/>
      <c r="E27" s="543">
        <v>154123</v>
      </c>
      <c r="F27" s="543"/>
      <c r="G27" s="543">
        <v>-7841</v>
      </c>
      <c r="H27" s="544"/>
      <c r="I27" s="543">
        <v>-73213</v>
      </c>
      <c r="J27" s="543"/>
      <c r="K27" s="545">
        <v>76935</v>
      </c>
      <c r="L27" s="544"/>
      <c r="M27" s="543">
        <v>1267</v>
      </c>
      <c r="N27" s="590"/>
      <c r="O27" s="545">
        <v>78202</v>
      </c>
      <c r="P27" s="636"/>
      <c r="Q27" s="636"/>
    </row>
    <row r="28" spans="2:13" ht="3.75" customHeight="1">
      <c r="B28" s="554"/>
      <c r="C28" s="554"/>
      <c r="D28" s="554"/>
      <c r="E28" s="554"/>
      <c r="F28" s="554"/>
      <c r="G28" s="554"/>
      <c r="H28" s="554"/>
      <c r="I28" s="554"/>
      <c r="J28" s="554"/>
      <c r="K28" s="580"/>
      <c r="L28" s="580"/>
      <c r="M28" s="587"/>
    </row>
    <row r="29" spans="2:13" ht="12.75" customHeight="1">
      <c r="B29" s="588" t="s">
        <v>85</v>
      </c>
      <c r="C29" s="589"/>
      <c r="D29" s="554"/>
      <c r="E29" s="554"/>
      <c r="F29" s="554"/>
      <c r="G29" s="554"/>
      <c r="H29" s="554"/>
      <c r="I29" s="554"/>
      <c r="J29" s="554"/>
      <c r="K29" s="580"/>
      <c r="L29" s="580"/>
      <c r="M29" s="587"/>
    </row>
    <row r="30" spans="2:13" ht="12.75" customHeight="1">
      <c r="B30" s="728" t="s">
        <v>412</v>
      </c>
      <c r="C30" s="729"/>
      <c r="D30" s="554"/>
      <c r="E30" s="554"/>
      <c r="F30" s="554"/>
      <c r="G30" s="554"/>
      <c r="H30" s="554"/>
      <c r="I30" s="554"/>
      <c r="J30" s="554"/>
      <c r="K30" s="580"/>
      <c r="L30" s="580"/>
      <c r="M30" s="587"/>
    </row>
    <row r="31" spans="2:13" ht="12.75" customHeight="1">
      <c r="B31" s="728" t="s">
        <v>413</v>
      </c>
      <c r="C31" s="729"/>
      <c r="D31" s="554"/>
      <c r="E31" s="554"/>
      <c r="F31" s="554"/>
      <c r="G31" s="554"/>
      <c r="H31" s="554"/>
      <c r="I31" s="554"/>
      <c r="J31" s="554"/>
      <c r="K31" s="580"/>
      <c r="L31" s="580"/>
      <c r="M31" s="587"/>
    </row>
    <row r="32" spans="11:13" ht="12.75" customHeight="1">
      <c r="K32" s="570"/>
      <c r="M32" s="570"/>
    </row>
    <row r="33" spans="2:10" ht="12.75" customHeight="1">
      <c r="B33" s="541"/>
      <c r="C33" s="541"/>
      <c r="D33" s="541"/>
      <c r="E33" s="541"/>
      <c r="F33" s="541"/>
      <c r="G33" s="541"/>
      <c r="H33" s="541"/>
      <c r="I33" s="541"/>
      <c r="J33" s="541"/>
    </row>
  </sheetData>
  <sheetProtection formatCells="0" formatColumns="0" formatRows="0" sort="0" autoFilter="0" pivotTables="0"/>
  <mergeCells count="2">
    <mergeCell ref="B30:C30"/>
    <mergeCell ref="B31:C31"/>
  </mergeCells>
  <printOptions/>
  <pageMargins left="0.7480314960629921" right="0.7480314960629921" top="0.984251968503937" bottom="0.984251968503937" header="0.5118110236220472" footer="0.5118110236220472"/>
  <pageSetup fitToHeight="1" fitToWidth="1" horizontalDpi="300" verticalDpi="300" orientation="portrait" scale="55" r:id="rId1"/>
  <headerFooter alignWithMargins="0">
    <oddHeader>&amp;LVodafone Group Plc&amp;CConsolidated SOCE</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48"/>
  <sheetViews>
    <sheetView showGridLines="0" zoomScalePageLayoutView="0" workbookViewId="0" topLeftCell="A1">
      <selection activeCell="A1" sqref="A1"/>
    </sheetView>
  </sheetViews>
  <sheetFormatPr defaultColWidth="9.140625" defaultRowHeight="12.75" customHeight="1"/>
  <cols>
    <col min="1" max="1" width="9.140625" style="540" customWidth="1"/>
    <col min="2" max="2" width="71.140625" style="540" customWidth="1"/>
    <col min="3" max="3" width="8.421875" style="540" customWidth="1"/>
    <col min="4" max="4" width="14.28125" style="540" customWidth="1"/>
    <col min="5" max="5" width="1.7109375" style="570" customWidth="1"/>
    <col min="6" max="6" width="14.28125" style="540" customWidth="1"/>
    <col min="7" max="16384" width="9.140625" style="540" customWidth="1"/>
  </cols>
  <sheetData>
    <row r="1" spans="2:3" ht="15">
      <c r="B1" s="569" t="s">
        <v>327</v>
      </c>
      <c r="C1" s="481"/>
    </row>
    <row r="2" spans="2:5" s="568" customFormat="1" ht="12.75" customHeight="1">
      <c r="B2" s="569" t="s">
        <v>404</v>
      </c>
      <c r="C2" s="569"/>
      <c r="E2" s="586"/>
    </row>
    <row r="3" spans="2:5" s="568" customFormat="1" ht="3.75" customHeight="1">
      <c r="B3" s="569"/>
      <c r="C3" s="569"/>
      <c r="E3" s="586"/>
    </row>
    <row r="4" spans="4:6" s="568" customFormat="1" ht="12.75" customHeight="1">
      <c r="D4" s="727" t="s">
        <v>326</v>
      </c>
      <c r="E4" s="727"/>
      <c r="F4" s="727"/>
    </row>
    <row r="5" spans="2:6" ht="12.75" customHeight="1">
      <c r="B5" s="445"/>
      <c r="C5" s="445"/>
      <c r="D5" s="646">
        <v>2012</v>
      </c>
      <c r="E5" s="634"/>
      <c r="F5" s="633">
        <v>2011</v>
      </c>
    </row>
    <row r="6" spans="2:6" ht="12.75" customHeight="1">
      <c r="B6" s="564"/>
      <c r="C6" s="564"/>
      <c r="D6" s="647" t="s">
        <v>13</v>
      </c>
      <c r="E6" s="563"/>
      <c r="F6" s="603" t="s">
        <v>13</v>
      </c>
    </row>
    <row r="7" spans="2:6" ht="3.75" customHeight="1">
      <c r="B7" s="552"/>
      <c r="C7" s="552"/>
      <c r="D7" s="562"/>
      <c r="F7" s="445"/>
    </row>
    <row r="8" spans="2:6" ht="12.75" customHeight="1">
      <c r="B8" s="632" t="s">
        <v>403</v>
      </c>
      <c r="C8" s="632"/>
      <c r="D8" s="631">
        <v>12755</v>
      </c>
      <c r="E8" s="630"/>
      <c r="F8" s="629">
        <v>11995</v>
      </c>
    </row>
    <row r="9" spans="2:6" ht="3.75" customHeight="1">
      <c r="B9" s="552"/>
      <c r="C9" s="552"/>
      <c r="D9" s="628"/>
      <c r="E9" s="615"/>
      <c r="F9" s="627"/>
    </row>
    <row r="10" spans="2:6" ht="12.75" customHeight="1">
      <c r="B10" s="554" t="s">
        <v>402</v>
      </c>
      <c r="C10" s="554"/>
      <c r="D10" s="628"/>
      <c r="E10" s="615"/>
      <c r="F10" s="627"/>
    </row>
    <row r="11" spans="2:6" ht="12.75" customHeight="1">
      <c r="B11" s="552" t="s">
        <v>401</v>
      </c>
      <c r="C11" s="554"/>
      <c r="D11" s="619">
        <v>-149</v>
      </c>
      <c r="E11" s="615"/>
      <c r="F11" s="617">
        <v>-46</v>
      </c>
    </row>
    <row r="12" spans="2:6" ht="12.75" customHeight="1">
      <c r="B12" s="552" t="s">
        <v>464</v>
      </c>
      <c r="C12" s="554"/>
      <c r="D12" s="619">
        <v>310</v>
      </c>
      <c r="E12" s="615"/>
      <c r="F12" s="617">
        <v>-356</v>
      </c>
    </row>
    <row r="13" spans="2:6" ht="12.75" customHeight="1">
      <c r="B13" s="552" t="s">
        <v>449</v>
      </c>
      <c r="C13" s="554"/>
      <c r="D13" s="619">
        <v>-5</v>
      </c>
      <c r="E13" s="615"/>
      <c r="F13" s="617">
        <v>0</v>
      </c>
    </row>
    <row r="14" spans="2:6" ht="12.75" customHeight="1">
      <c r="B14" s="552" t="s">
        <v>400</v>
      </c>
      <c r="C14" s="554"/>
      <c r="D14" s="619">
        <v>-3090</v>
      </c>
      <c r="E14" s="615"/>
      <c r="F14" s="617">
        <v>-4290</v>
      </c>
    </row>
    <row r="15" spans="2:6" ht="12.75" customHeight="1">
      <c r="B15" s="552" t="s">
        <v>399</v>
      </c>
      <c r="C15" s="554"/>
      <c r="D15" s="619">
        <v>-4762</v>
      </c>
      <c r="E15" s="615"/>
      <c r="F15" s="617">
        <v>-4350</v>
      </c>
    </row>
    <row r="16" spans="2:6" ht="12.75" customHeight="1">
      <c r="B16" s="552" t="s">
        <v>398</v>
      </c>
      <c r="C16" s="554"/>
      <c r="D16" s="619">
        <v>-417</v>
      </c>
      <c r="E16" s="615"/>
      <c r="F16" s="617">
        <v>-318</v>
      </c>
    </row>
    <row r="17" spans="2:6" ht="12.75" customHeight="1">
      <c r="B17" s="552" t="s">
        <v>450</v>
      </c>
      <c r="C17" s="554"/>
      <c r="D17" s="619">
        <v>832</v>
      </c>
      <c r="E17" s="615"/>
      <c r="F17" s="617">
        <v>0</v>
      </c>
    </row>
    <row r="18" spans="2:6" ht="12.75" customHeight="1">
      <c r="B18" s="552" t="s">
        <v>397</v>
      </c>
      <c r="C18" s="554"/>
      <c r="D18" s="619">
        <v>6799</v>
      </c>
      <c r="E18" s="615"/>
      <c r="F18" s="617">
        <v>0</v>
      </c>
    </row>
    <row r="19" spans="2:6" ht="12.75" customHeight="1">
      <c r="B19" s="552" t="s">
        <v>396</v>
      </c>
      <c r="C19" s="554"/>
      <c r="D19" s="619">
        <v>117</v>
      </c>
      <c r="E19" s="615"/>
      <c r="F19" s="617">
        <v>51</v>
      </c>
    </row>
    <row r="20" spans="2:6" ht="12.75" customHeight="1">
      <c r="B20" s="552" t="s">
        <v>395</v>
      </c>
      <c r="C20" s="554"/>
      <c r="D20" s="619">
        <v>66</v>
      </c>
      <c r="E20" s="615"/>
      <c r="F20" s="617">
        <v>4467</v>
      </c>
    </row>
    <row r="21" spans="2:6" ht="12.75" customHeight="1">
      <c r="B21" s="552" t="s">
        <v>394</v>
      </c>
      <c r="C21" s="554"/>
      <c r="D21" s="619">
        <v>4023</v>
      </c>
      <c r="E21" s="615"/>
      <c r="F21" s="617">
        <v>1424</v>
      </c>
    </row>
    <row r="22" spans="2:6" ht="12.75" customHeight="1">
      <c r="B22" s="552" t="s">
        <v>393</v>
      </c>
      <c r="C22" s="554"/>
      <c r="D22" s="619">
        <v>3</v>
      </c>
      <c r="E22" s="615"/>
      <c r="F22" s="617">
        <v>85</v>
      </c>
    </row>
    <row r="23" spans="2:6" ht="12.75" customHeight="1">
      <c r="B23" s="552" t="s">
        <v>392</v>
      </c>
      <c r="C23" s="554"/>
      <c r="D23" s="619">
        <v>322</v>
      </c>
      <c r="E23" s="615"/>
      <c r="F23" s="617">
        <v>1659</v>
      </c>
    </row>
    <row r="24" spans="2:6" ht="12.75" customHeight="1">
      <c r="B24" s="552" t="s">
        <v>391</v>
      </c>
      <c r="C24" s="554"/>
      <c r="D24" s="619">
        <v>-206</v>
      </c>
      <c r="E24" s="615"/>
      <c r="F24" s="617">
        <v>-208</v>
      </c>
    </row>
    <row r="25" spans="4:6" ht="3.75" customHeight="1">
      <c r="D25" s="616"/>
      <c r="E25" s="615"/>
      <c r="F25" s="614"/>
    </row>
    <row r="26" spans="2:6" ht="12.75" customHeight="1">
      <c r="B26" s="577" t="s">
        <v>390</v>
      </c>
      <c r="C26" s="577"/>
      <c r="D26" s="626">
        <v>3843</v>
      </c>
      <c r="E26" s="625"/>
      <c r="F26" s="624">
        <v>-1882</v>
      </c>
    </row>
    <row r="27" spans="4:6" ht="3.75" customHeight="1">
      <c r="D27" s="623"/>
      <c r="E27" s="615"/>
      <c r="F27" s="622"/>
    </row>
    <row r="28" spans="2:6" ht="12.75" customHeight="1">
      <c r="B28" s="542" t="s">
        <v>389</v>
      </c>
      <c r="C28" s="542"/>
      <c r="D28" s="623"/>
      <c r="E28" s="615"/>
      <c r="F28" s="622"/>
    </row>
    <row r="29" spans="2:6" ht="12.75" customHeight="1">
      <c r="B29" s="540" t="s">
        <v>388</v>
      </c>
      <c r="D29" s="619">
        <v>71</v>
      </c>
      <c r="E29" s="615"/>
      <c r="F29" s="617">
        <v>107</v>
      </c>
    </row>
    <row r="30" spans="2:6" ht="12.75" customHeight="1">
      <c r="B30" s="540" t="s">
        <v>387</v>
      </c>
      <c r="D30" s="619">
        <v>1206</v>
      </c>
      <c r="E30" s="615"/>
      <c r="F30" s="617">
        <v>-573</v>
      </c>
    </row>
    <row r="31" spans="2:6" ht="12.75" customHeight="1">
      <c r="B31" s="540" t="s">
        <v>386</v>
      </c>
      <c r="D31" s="619">
        <v>1642</v>
      </c>
      <c r="E31" s="615"/>
      <c r="F31" s="617">
        <v>4861</v>
      </c>
    </row>
    <row r="32" spans="2:6" ht="12.75" customHeight="1">
      <c r="B32" s="540" t="s">
        <v>385</v>
      </c>
      <c r="D32" s="619">
        <v>-3520</v>
      </c>
      <c r="E32" s="615"/>
      <c r="F32" s="617">
        <v>-4064</v>
      </c>
    </row>
    <row r="33" spans="2:6" ht="12.75" customHeight="1">
      <c r="B33" s="540" t="s">
        <v>53</v>
      </c>
      <c r="D33" s="619">
        <v>-3583</v>
      </c>
      <c r="E33" s="615"/>
      <c r="F33" s="617">
        <v>-2087</v>
      </c>
    </row>
    <row r="34" spans="2:6" ht="12.75" customHeight="1">
      <c r="B34" s="540" t="s">
        <v>171</v>
      </c>
      <c r="D34" s="619">
        <v>-6643</v>
      </c>
      <c r="E34" s="615"/>
      <c r="F34" s="617">
        <v>-4468</v>
      </c>
    </row>
    <row r="35" spans="2:6" ht="12.75" customHeight="1">
      <c r="B35" s="540" t="s">
        <v>384</v>
      </c>
      <c r="D35" s="619">
        <v>-304</v>
      </c>
      <c r="E35" s="615"/>
      <c r="F35" s="617">
        <v>-320</v>
      </c>
    </row>
    <row r="36" spans="2:6" ht="12.75" customHeight="1">
      <c r="B36" s="540" t="s">
        <v>383</v>
      </c>
      <c r="D36" s="619">
        <v>-2605</v>
      </c>
      <c r="E36" s="615"/>
      <c r="F36" s="617">
        <v>-137</v>
      </c>
    </row>
    <row r="37" spans="2:6" ht="12.75" customHeight="1">
      <c r="B37" s="540" t="s">
        <v>382</v>
      </c>
      <c r="D37" s="619">
        <v>-1633</v>
      </c>
      <c r="E37" s="615"/>
      <c r="F37" s="617">
        <v>-1578</v>
      </c>
    </row>
    <row r="38" spans="4:6" ht="3.75" customHeight="1">
      <c r="D38" s="616"/>
      <c r="E38" s="615"/>
      <c r="F38" s="614"/>
    </row>
    <row r="39" spans="2:6" ht="12.75" customHeight="1">
      <c r="B39" s="577" t="s">
        <v>381</v>
      </c>
      <c r="C39" s="577"/>
      <c r="D39" s="626">
        <v>-15369</v>
      </c>
      <c r="E39" s="625"/>
      <c r="F39" s="624">
        <v>-8259</v>
      </c>
    </row>
    <row r="40" spans="2:6" ht="3.75" customHeight="1">
      <c r="B40" s="542"/>
      <c r="C40" s="542"/>
      <c r="D40" s="623"/>
      <c r="E40" s="615"/>
      <c r="F40" s="622"/>
    </row>
    <row r="41" spans="2:6" ht="12.75" customHeight="1">
      <c r="B41" s="542" t="s">
        <v>380</v>
      </c>
      <c r="C41" s="542"/>
      <c r="D41" s="621">
        <v>1229</v>
      </c>
      <c r="E41" s="615"/>
      <c r="F41" s="620">
        <v>1854</v>
      </c>
    </row>
    <row r="42" spans="4:6" ht="3.75" customHeight="1">
      <c r="D42" s="619"/>
      <c r="E42" s="615"/>
      <c r="F42" s="617"/>
    </row>
    <row r="43" spans="2:6" ht="12.75" customHeight="1">
      <c r="B43" s="540" t="s">
        <v>379</v>
      </c>
      <c r="C43" s="554"/>
      <c r="D43" s="619">
        <v>6205</v>
      </c>
      <c r="E43" s="615"/>
      <c r="F43" s="617">
        <v>4363</v>
      </c>
    </row>
    <row r="44" spans="2:6" ht="12.75" customHeight="1">
      <c r="B44" s="540" t="s">
        <v>378</v>
      </c>
      <c r="D44" s="618">
        <v>-346</v>
      </c>
      <c r="E44" s="615"/>
      <c r="F44" s="617">
        <v>-12</v>
      </c>
    </row>
    <row r="45" spans="4:6" ht="3.75" customHeight="1">
      <c r="D45" s="616"/>
      <c r="E45" s="615"/>
      <c r="F45" s="614"/>
    </row>
    <row r="46" spans="2:6" ht="12.75" customHeight="1" thickBot="1">
      <c r="B46" s="546" t="s">
        <v>377</v>
      </c>
      <c r="C46" s="546"/>
      <c r="D46" s="613">
        <v>7088</v>
      </c>
      <c r="E46" s="612"/>
      <c r="F46" s="611">
        <v>6205</v>
      </c>
    </row>
    <row r="47" spans="5:6" ht="3.75" customHeight="1">
      <c r="E47" s="610"/>
      <c r="F47" s="542"/>
    </row>
    <row r="48" spans="2:6" ht="3.75" customHeight="1">
      <c r="B48" s="541"/>
      <c r="C48" s="541"/>
      <c r="E48" s="610"/>
      <c r="F48" s="542"/>
    </row>
    <row r="52" ht="12.75"/>
    <row r="53" ht="12.75"/>
    <row r="54" ht="12.75"/>
    <row r="55" ht="12.75"/>
    <row r="56" ht="12.75"/>
    <row r="57" ht="12.75"/>
    <row r="58" ht="12.75"/>
  </sheetData>
  <sheetProtection formatCells="0" formatColumns="0" formatRows="0" sort="0" autoFilter="0" pivotTables="0"/>
  <mergeCells count="1">
    <mergeCell ref="D4:F4"/>
  </mergeCells>
  <printOptions/>
  <pageMargins left="0.7480314960629921" right="0.7480314960629921" top="0.984251968503937" bottom="0.984251968503937" header="0.5118110236220472" footer="0.5118110236220472"/>
  <pageSetup fitToHeight="1" fitToWidth="1" horizontalDpi="300" verticalDpi="300" orientation="portrait" scale="83" r:id="rId1"/>
  <headerFooter alignWithMargins="0">
    <oddHeader>&amp;LVodafone Group Plc&amp;CConsolidated cash flows</oddHeader>
  </headerFooter>
</worksheet>
</file>

<file path=xl/worksheets/sheet2.xml><?xml version="1.0" encoding="utf-8"?>
<worksheet xmlns="http://schemas.openxmlformats.org/spreadsheetml/2006/main" xmlns:r="http://schemas.openxmlformats.org/officeDocument/2006/relationships">
  <sheetPr>
    <pageSetUpPr fitToPage="1"/>
  </sheetPr>
  <dimension ref="B1:R117"/>
  <sheetViews>
    <sheetView showGridLines="0" zoomScalePageLayoutView="0" workbookViewId="0" topLeftCell="A1">
      <selection activeCell="A1" sqref="A1"/>
    </sheetView>
  </sheetViews>
  <sheetFormatPr defaultColWidth="9.140625" defaultRowHeight="12.75" customHeight="1"/>
  <cols>
    <col min="1" max="1" width="9.140625" style="64" customWidth="1"/>
    <col min="2" max="2" width="3.28125" style="9" customWidth="1"/>
    <col min="3" max="3" width="31.8515625" style="9" customWidth="1"/>
    <col min="4" max="4" width="4.140625" style="9" customWidth="1"/>
    <col min="5" max="5" width="3.7109375" style="64" customWidth="1"/>
    <col min="6" max="7" width="8.7109375" style="64" customWidth="1"/>
    <col min="8" max="12" width="8.7109375" style="65" customWidth="1"/>
    <col min="13" max="13" width="9.7109375" style="65" customWidth="1"/>
    <col min="14" max="14" width="3.7109375" style="64" customWidth="1"/>
    <col min="15" max="18" width="8.7109375" style="64" customWidth="1"/>
    <col min="19" max="19" width="4.57421875" style="64" customWidth="1"/>
    <col min="20" max="16384" width="9.140625" style="64" customWidth="1"/>
  </cols>
  <sheetData>
    <row r="1" spans="5:18" ht="12.75" customHeight="1">
      <c r="E1" s="9"/>
      <c r="F1" s="10"/>
      <c r="G1" s="10"/>
      <c r="H1" s="10"/>
      <c r="I1" s="11"/>
      <c r="J1" s="11"/>
      <c r="K1" s="11"/>
      <c r="L1" s="11"/>
      <c r="M1" s="11"/>
      <c r="N1" s="9"/>
      <c r="O1" s="671" t="s">
        <v>268</v>
      </c>
      <c r="P1" s="671"/>
      <c r="Q1" s="671"/>
      <c r="R1" s="671"/>
    </row>
    <row r="2" spans="2:18" ht="12.75" customHeight="1">
      <c r="B2" s="481"/>
      <c r="E2" s="9"/>
      <c r="F2" s="12" t="s">
        <v>64</v>
      </c>
      <c r="G2" s="12" t="s">
        <v>44</v>
      </c>
      <c r="H2" s="12" t="s">
        <v>96</v>
      </c>
      <c r="I2" s="12" t="s">
        <v>24</v>
      </c>
      <c r="J2" s="12" t="s">
        <v>228</v>
      </c>
      <c r="K2" s="12" t="s">
        <v>218</v>
      </c>
      <c r="L2" s="12" t="s">
        <v>206</v>
      </c>
      <c r="M2" s="13" t="s">
        <v>197</v>
      </c>
      <c r="N2" s="14"/>
      <c r="O2" s="12" t="s">
        <v>228</v>
      </c>
      <c r="P2" s="12" t="s">
        <v>218</v>
      </c>
      <c r="Q2" s="12" t="s">
        <v>206</v>
      </c>
      <c r="R2" s="13" t="s">
        <v>197</v>
      </c>
    </row>
    <row r="3" spans="5:18" ht="12.75" customHeight="1">
      <c r="E3" s="9"/>
      <c r="F3" s="15" t="s">
        <v>13</v>
      </c>
      <c r="G3" s="15" t="s">
        <v>13</v>
      </c>
      <c r="H3" s="15" t="s">
        <v>13</v>
      </c>
      <c r="I3" s="15" t="s">
        <v>13</v>
      </c>
      <c r="J3" s="15" t="s">
        <v>13</v>
      </c>
      <c r="K3" s="15" t="s">
        <v>13</v>
      </c>
      <c r="L3" s="15" t="s">
        <v>13</v>
      </c>
      <c r="M3" s="16" t="s">
        <v>13</v>
      </c>
      <c r="N3" s="14"/>
      <c r="O3" s="12"/>
      <c r="P3" s="12"/>
      <c r="Q3" s="12"/>
      <c r="R3" s="13"/>
    </row>
    <row r="4" spans="2:18" ht="7.5" customHeight="1">
      <c r="B4" s="17"/>
      <c r="C4" s="17"/>
      <c r="D4" s="17"/>
      <c r="E4" s="9"/>
      <c r="F4" s="18"/>
      <c r="G4" s="18"/>
      <c r="H4" s="18"/>
      <c r="I4" s="18"/>
      <c r="J4" s="18"/>
      <c r="K4" s="18"/>
      <c r="L4" s="18"/>
      <c r="M4" s="19"/>
      <c r="N4" s="9"/>
      <c r="O4" s="18"/>
      <c r="P4" s="18"/>
      <c r="Q4" s="18"/>
      <c r="R4" s="19"/>
    </row>
    <row r="5" spans="2:18" ht="12.75" customHeight="1">
      <c r="B5" s="672" t="s">
        <v>269</v>
      </c>
      <c r="C5" s="673"/>
      <c r="D5" s="21"/>
      <c r="E5" s="9"/>
      <c r="F5" s="22"/>
      <c r="G5" s="22"/>
      <c r="H5" s="22"/>
      <c r="I5" s="22"/>
      <c r="J5" s="22"/>
      <c r="K5" s="22"/>
      <c r="L5" s="22"/>
      <c r="M5" s="23"/>
      <c r="N5" s="9"/>
      <c r="O5" s="24"/>
      <c r="P5" s="24"/>
      <c r="Q5" s="24"/>
      <c r="R5" s="25"/>
    </row>
    <row r="6" spans="2:18" ht="3.75" customHeight="1">
      <c r="B6" s="17"/>
      <c r="C6" s="17"/>
      <c r="D6" s="17"/>
      <c r="E6" s="9"/>
      <c r="F6" s="22"/>
      <c r="G6" s="22"/>
      <c r="H6" s="22"/>
      <c r="I6" s="22"/>
      <c r="J6" s="22"/>
      <c r="K6" s="22"/>
      <c r="L6" s="22"/>
      <c r="M6" s="23"/>
      <c r="N6" s="9"/>
      <c r="O6" s="24"/>
      <c r="P6" s="24"/>
      <c r="Q6" s="24"/>
      <c r="R6" s="25"/>
    </row>
    <row r="7" spans="2:18" ht="12.75" customHeight="1">
      <c r="B7" s="17"/>
      <c r="C7" s="9" t="s">
        <v>23</v>
      </c>
      <c r="E7" s="9"/>
      <c r="F7" s="26">
        <v>7915</v>
      </c>
      <c r="G7" s="26">
        <v>7975</v>
      </c>
      <c r="H7" s="26">
        <v>8259</v>
      </c>
      <c r="I7" s="26">
        <v>7866</v>
      </c>
      <c r="J7" s="26">
        <v>8087</v>
      </c>
      <c r="K7" s="26">
        <v>8249</v>
      </c>
      <c r="L7" s="26">
        <v>8103</v>
      </c>
      <c r="M7" s="27">
        <v>7742</v>
      </c>
      <c r="N7" s="28"/>
      <c r="O7" s="29">
        <v>-0.3</v>
      </c>
      <c r="P7" s="29">
        <v>-0.1</v>
      </c>
      <c r="Q7" s="29">
        <v>-0.7</v>
      </c>
      <c r="R7" s="30">
        <v>0.8</v>
      </c>
    </row>
    <row r="8" spans="2:18" ht="12.75" customHeight="1">
      <c r="B8" s="17"/>
      <c r="C8" s="9" t="s">
        <v>99</v>
      </c>
      <c r="E8" s="9"/>
      <c r="F8" s="26">
        <v>3211</v>
      </c>
      <c r="G8" s="26">
        <v>3231</v>
      </c>
      <c r="H8" s="26">
        <v>3491</v>
      </c>
      <c r="I8" s="26">
        <v>3371</v>
      </c>
      <c r="J8" s="26">
        <v>3431</v>
      </c>
      <c r="K8" s="26">
        <v>3477</v>
      </c>
      <c r="L8" s="26">
        <v>3470</v>
      </c>
      <c r="M8" s="27">
        <v>3490</v>
      </c>
      <c r="N8" s="28"/>
      <c r="O8" s="29">
        <v>9.4</v>
      </c>
      <c r="P8" s="29">
        <v>7.9</v>
      </c>
      <c r="Q8" s="29">
        <v>8.6</v>
      </c>
      <c r="R8" s="30">
        <v>7.8</v>
      </c>
    </row>
    <row r="9" spans="2:18" ht="25.5" customHeight="1">
      <c r="B9" s="17"/>
      <c r="C9" s="31" t="s">
        <v>153</v>
      </c>
      <c r="D9" s="31"/>
      <c r="E9" s="9"/>
      <c r="F9" s="32">
        <v>136</v>
      </c>
      <c r="G9" s="32">
        <v>135</v>
      </c>
      <c r="H9" s="32">
        <v>144</v>
      </c>
      <c r="I9" s="32">
        <v>150</v>
      </c>
      <c r="J9" s="32">
        <v>141</v>
      </c>
      <c r="K9" s="32">
        <v>135</v>
      </c>
      <c r="L9" s="32">
        <v>45</v>
      </c>
      <c r="M9" s="33">
        <v>47</v>
      </c>
      <c r="N9" s="28"/>
      <c r="O9" s="29"/>
      <c r="P9" s="29"/>
      <c r="Q9" s="29"/>
      <c r="R9" s="30"/>
    </row>
    <row r="10" spans="2:18" s="34" customFormat="1" ht="12.75" customHeight="1" thickBot="1">
      <c r="B10" s="17"/>
      <c r="C10" s="17" t="s">
        <v>229</v>
      </c>
      <c r="D10" s="17"/>
      <c r="E10" s="17"/>
      <c r="F10" s="35">
        <v>11262</v>
      </c>
      <c r="G10" s="36">
        <v>11341</v>
      </c>
      <c r="H10" s="36">
        <v>11894</v>
      </c>
      <c r="I10" s="36">
        <v>11387</v>
      </c>
      <c r="J10" s="36">
        <v>11659</v>
      </c>
      <c r="K10" s="36">
        <v>11861</v>
      </c>
      <c r="L10" s="36">
        <v>11618</v>
      </c>
      <c r="M10" s="37">
        <v>11279</v>
      </c>
      <c r="N10" s="38"/>
      <c r="O10" s="39">
        <v>2.3</v>
      </c>
      <c r="P10" s="39">
        <v>2.1</v>
      </c>
      <c r="Q10" s="39">
        <v>1.6</v>
      </c>
      <c r="R10" s="40">
        <v>2.8</v>
      </c>
    </row>
    <row r="11" spans="2:18" ht="3.75" customHeight="1" thickTop="1">
      <c r="B11" s="17"/>
      <c r="C11" s="17"/>
      <c r="D11" s="17"/>
      <c r="E11" s="17"/>
      <c r="F11" s="26"/>
      <c r="G11" s="26"/>
      <c r="H11" s="26"/>
      <c r="I11" s="26"/>
      <c r="J11" s="26"/>
      <c r="K11" s="26"/>
      <c r="L11" s="26"/>
      <c r="M11" s="27"/>
      <c r="N11" s="38"/>
      <c r="O11" s="29"/>
      <c r="P11" s="29"/>
      <c r="Q11" s="29"/>
      <c r="R11" s="30"/>
    </row>
    <row r="12" spans="3:18" ht="12.75" customHeight="1">
      <c r="C12" s="9" t="s">
        <v>71</v>
      </c>
      <c r="E12" s="9"/>
      <c r="F12" s="26">
        <v>6937</v>
      </c>
      <c r="G12" s="26">
        <v>6851</v>
      </c>
      <c r="H12" s="26">
        <v>6943</v>
      </c>
      <c r="I12" s="26">
        <v>6482</v>
      </c>
      <c r="J12" s="26">
        <v>6692</v>
      </c>
      <c r="K12" s="26">
        <v>6668</v>
      </c>
      <c r="L12" s="26">
        <v>6295</v>
      </c>
      <c r="M12" s="27">
        <v>6039</v>
      </c>
      <c r="N12" s="28"/>
      <c r="O12" s="29">
        <v>-4.2</v>
      </c>
      <c r="P12" s="29">
        <v>-4.5</v>
      </c>
      <c r="Q12" s="29">
        <v>-4.7</v>
      </c>
      <c r="R12" s="30">
        <v>-2.5</v>
      </c>
    </row>
    <row r="13" spans="3:18" ht="12.75" customHeight="1">
      <c r="C13" s="9" t="s">
        <v>110</v>
      </c>
      <c r="E13" s="9"/>
      <c r="F13" s="26">
        <v>1222</v>
      </c>
      <c r="G13" s="26">
        <v>1260</v>
      </c>
      <c r="H13" s="26">
        <v>1319</v>
      </c>
      <c r="I13" s="26">
        <v>1281</v>
      </c>
      <c r="J13" s="26">
        <v>1313</v>
      </c>
      <c r="K13" s="26">
        <v>1359</v>
      </c>
      <c r="L13" s="26">
        <v>1333</v>
      </c>
      <c r="M13" s="27">
        <v>1271</v>
      </c>
      <c r="N13" s="28"/>
      <c r="O13" s="29">
        <v>5.3</v>
      </c>
      <c r="P13" s="29">
        <v>4.8</v>
      </c>
      <c r="Q13" s="29">
        <v>4.3</v>
      </c>
      <c r="R13" s="30">
        <v>2.4</v>
      </c>
    </row>
    <row r="14" spans="3:18" ht="12.75" customHeight="1">
      <c r="C14" s="9" t="s">
        <v>0</v>
      </c>
      <c r="E14" s="9"/>
      <c r="F14" s="26">
        <v>1168</v>
      </c>
      <c r="G14" s="26">
        <v>1243</v>
      </c>
      <c r="H14" s="26">
        <v>1327</v>
      </c>
      <c r="I14" s="26">
        <v>1384</v>
      </c>
      <c r="J14" s="26">
        <v>1483</v>
      </c>
      <c r="K14" s="26">
        <v>1579</v>
      </c>
      <c r="L14" s="26">
        <v>1567</v>
      </c>
      <c r="M14" s="27">
        <v>1604</v>
      </c>
      <c r="N14" s="28"/>
      <c r="O14" s="29">
        <v>24.5</v>
      </c>
      <c r="P14" s="29">
        <v>23.1</v>
      </c>
      <c r="Q14" s="29">
        <v>21.8</v>
      </c>
      <c r="R14" s="30">
        <v>19.6</v>
      </c>
    </row>
    <row r="15" spans="3:18" ht="12.75" customHeight="1">
      <c r="C15" s="9" t="s">
        <v>116</v>
      </c>
      <c r="E15" s="9"/>
      <c r="F15" s="26">
        <v>827</v>
      </c>
      <c r="G15" s="26">
        <v>819</v>
      </c>
      <c r="H15" s="26">
        <v>879</v>
      </c>
      <c r="I15" s="26">
        <v>877</v>
      </c>
      <c r="J15" s="26">
        <v>899</v>
      </c>
      <c r="K15" s="26">
        <v>903</v>
      </c>
      <c r="L15" s="26">
        <v>907</v>
      </c>
      <c r="M15" s="27">
        <v>909</v>
      </c>
      <c r="N15" s="28"/>
      <c r="O15" s="29">
        <v>6.4</v>
      </c>
      <c r="P15" s="29">
        <v>5.9</v>
      </c>
      <c r="Q15" s="29">
        <v>3.9</v>
      </c>
      <c r="R15" s="30">
        <v>5.6</v>
      </c>
    </row>
    <row r="16" spans="3:18" ht="12.75" customHeight="1">
      <c r="C16" s="9" t="s">
        <v>32</v>
      </c>
      <c r="E16" s="9"/>
      <c r="F16" s="26">
        <v>433</v>
      </c>
      <c r="G16" s="26">
        <v>469</v>
      </c>
      <c r="H16" s="26">
        <v>492</v>
      </c>
      <c r="I16" s="26">
        <v>525</v>
      </c>
      <c r="J16" s="26">
        <v>471</v>
      </c>
      <c r="K16" s="26">
        <v>527</v>
      </c>
      <c r="L16" s="26">
        <v>509</v>
      </c>
      <c r="M16" s="27">
        <v>557</v>
      </c>
      <c r="N16" s="28"/>
      <c r="O16" s="29">
        <v>9.1</v>
      </c>
      <c r="P16" s="29">
        <v>11.2</v>
      </c>
      <c r="Q16" s="29">
        <v>7.8</v>
      </c>
      <c r="R16" s="30">
        <v>9.1</v>
      </c>
    </row>
    <row r="17" spans="2:18" s="34" customFormat="1" ht="12.75" customHeight="1" thickBot="1">
      <c r="B17" s="17"/>
      <c r="C17" s="17" t="s">
        <v>100</v>
      </c>
      <c r="D17" s="17"/>
      <c r="E17" s="17"/>
      <c r="F17" s="36">
        <v>10587</v>
      </c>
      <c r="G17" s="36">
        <v>10642</v>
      </c>
      <c r="H17" s="36">
        <v>10960</v>
      </c>
      <c r="I17" s="36">
        <v>10549</v>
      </c>
      <c r="J17" s="36">
        <v>10858</v>
      </c>
      <c r="K17" s="36">
        <v>11036</v>
      </c>
      <c r="L17" s="36">
        <v>10611</v>
      </c>
      <c r="M17" s="37">
        <v>10380</v>
      </c>
      <c r="N17" s="38"/>
      <c r="O17" s="39">
        <v>1.5</v>
      </c>
      <c r="P17" s="39">
        <v>1.3</v>
      </c>
      <c r="Q17" s="39">
        <v>0.9</v>
      </c>
      <c r="R17" s="40">
        <v>2.3</v>
      </c>
    </row>
    <row r="18" spans="5:18" ht="3.75" customHeight="1" thickTop="1">
      <c r="E18" s="9"/>
      <c r="F18" s="26"/>
      <c r="G18" s="26"/>
      <c r="H18" s="26"/>
      <c r="I18" s="26"/>
      <c r="J18" s="26"/>
      <c r="K18" s="26"/>
      <c r="L18" s="26"/>
      <c r="M18" s="27"/>
      <c r="N18" s="28"/>
      <c r="O18" s="29"/>
      <c r="P18" s="29"/>
      <c r="Q18" s="29"/>
      <c r="R18" s="30"/>
    </row>
    <row r="19" spans="2:18" ht="12.75" customHeight="1">
      <c r="B19" s="672" t="s">
        <v>23</v>
      </c>
      <c r="C19" s="673"/>
      <c r="D19" s="21"/>
      <c r="E19" s="9"/>
      <c r="F19" s="26"/>
      <c r="G19" s="26"/>
      <c r="H19" s="26"/>
      <c r="I19" s="26"/>
      <c r="J19" s="26"/>
      <c r="K19" s="26"/>
      <c r="L19" s="26"/>
      <c r="M19" s="27"/>
      <c r="N19" s="28"/>
      <c r="O19" s="29"/>
      <c r="P19" s="29"/>
      <c r="Q19" s="29"/>
      <c r="R19" s="30"/>
    </row>
    <row r="20" spans="2:18" ht="6.75" customHeight="1">
      <c r="B20" s="17"/>
      <c r="C20" s="17"/>
      <c r="D20" s="17"/>
      <c r="E20" s="9"/>
      <c r="F20" s="26"/>
      <c r="G20" s="26"/>
      <c r="H20" s="26"/>
      <c r="I20" s="26"/>
      <c r="J20" s="26"/>
      <c r="K20" s="26"/>
      <c r="L20" s="26"/>
      <c r="M20" s="27"/>
      <c r="N20" s="28"/>
      <c r="O20" s="29"/>
      <c r="P20" s="29"/>
      <c r="Q20" s="29"/>
      <c r="R20" s="30"/>
    </row>
    <row r="21" spans="2:18" s="34" customFormat="1" ht="12.75" customHeight="1" thickBot="1">
      <c r="B21" s="17"/>
      <c r="C21" s="17" t="s">
        <v>229</v>
      </c>
      <c r="D21" s="17"/>
      <c r="E21" s="17"/>
      <c r="F21" s="35">
        <v>7915</v>
      </c>
      <c r="G21" s="35">
        <v>7975</v>
      </c>
      <c r="H21" s="35">
        <v>8259</v>
      </c>
      <c r="I21" s="35">
        <v>7866</v>
      </c>
      <c r="J21" s="35">
        <v>8087</v>
      </c>
      <c r="K21" s="35">
        <v>8249</v>
      </c>
      <c r="L21" s="35">
        <v>8103</v>
      </c>
      <c r="M21" s="41">
        <v>7742</v>
      </c>
      <c r="N21" s="38"/>
      <c r="O21" s="39">
        <v>-0.3</v>
      </c>
      <c r="P21" s="39">
        <v>-0.1</v>
      </c>
      <c r="Q21" s="39">
        <v>-0.7</v>
      </c>
      <c r="R21" s="40">
        <v>0.8</v>
      </c>
    </row>
    <row r="22" spans="2:18" ht="3.75" customHeight="1" thickTop="1">
      <c r="B22" s="17"/>
      <c r="C22" s="17"/>
      <c r="D22" s="17"/>
      <c r="E22" s="17"/>
      <c r="F22" s="26"/>
      <c r="G22" s="26"/>
      <c r="H22" s="26"/>
      <c r="I22" s="26"/>
      <c r="J22" s="26"/>
      <c r="K22" s="26"/>
      <c r="L22" s="26"/>
      <c r="M22" s="27"/>
      <c r="N22" s="38"/>
      <c r="O22" s="29"/>
      <c r="P22" s="29"/>
      <c r="Q22" s="29"/>
      <c r="R22" s="30"/>
    </row>
    <row r="23" spans="3:18" ht="12.75" customHeight="1">
      <c r="C23" s="9" t="s">
        <v>71</v>
      </c>
      <c r="E23" s="9"/>
      <c r="F23" s="26">
        <v>4624</v>
      </c>
      <c r="G23" s="26">
        <v>4578</v>
      </c>
      <c r="H23" s="26">
        <v>4521</v>
      </c>
      <c r="I23" s="26">
        <v>4161</v>
      </c>
      <c r="J23" s="26">
        <v>4346</v>
      </c>
      <c r="K23" s="26">
        <v>4306</v>
      </c>
      <c r="L23" s="26">
        <v>4019</v>
      </c>
      <c r="M23" s="27">
        <v>3774</v>
      </c>
      <c r="N23" s="28"/>
      <c r="O23" s="29"/>
      <c r="P23" s="29"/>
      <c r="Q23" s="29"/>
      <c r="R23" s="30">
        <v>-6.9</v>
      </c>
    </row>
    <row r="24" spans="3:18" ht="12.75" customHeight="1">
      <c r="C24" s="9" t="s">
        <v>110</v>
      </c>
      <c r="E24" s="9"/>
      <c r="F24" s="26">
        <v>982</v>
      </c>
      <c r="G24" s="26">
        <v>1014</v>
      </c>
      <c r="H24" s="26">
        <v>1074</v>
      </c>
      <c r="I24" s="26">
        <v>1036</v>
      </c>
      <c r="J24" s="26">
        <v>1072</v>
      </c>
      <c r="K24" s="26">
        <v>1096</v>
      </c>
      <c r="L24" s="26">
        <v>1100</v>
      </c>
      <c r="M24" s="27">
        <v>1042</v>
      </c>
      <c r="N24" s="28"/>
      <c r="O24" s="29"/>
      <c r="P24" s="29"/>
      <c r="Q24" s="29"/>
      <c r="R24" s="30">
        <v>2.8</v>
      </c>
    </row>
    <row r="25" spans="3:18" ht="12.75" customHeight="1">
      <c r="C25" s="9" t="s">
        <v>0</v>
      </c>
      <c r="E25" s="9"/>
      <c r="F25" s="26">
        <v>899</v>
      </c>
      <c r="G25" s="26">
        <v>944</v>
      </c>
      <c r="H25" s="26">
        <v>985</v>
      </c>
      <c r="I25" s="26">
        <v>1043</v>
      </c>
      <c r="J25" s="26">
        <v>1098</v>
      </c>
      <c r="K25" s="26">
        <v>1188</v>
      </c>
      <c r="L25" s="26">
        <v>1195</v>
      </c>
      <c r="M25" s="27">
        <v>1209</v>
      </c>
      <c r="N25" s="28"/>
      <c r="O25" s="29"/>
      <c r="P25" s="29"/>
      <c r="Q25" s="29"/>
      <c r="R25" s="30">
        <v>18.4</v>
      </c>
    </row>
    <row r="26" spans="3:18" ht="12.75" customHeight="1">
      <c r="C26" s="9" t="s">
        <v>116</v>
      </c>
      <c r="E26" s="9"/>
      <c r="F26" s="26">
        <v>736</v>
      </c>
      <c r="G26" s="26">
        <v>720</v>
      </c>
      <c r="H26" s="26">
        <v>774</v>
      </c>
      <c r="I26" s="26">
        <v>773</v>
      </c>
      <c r="J26" s="26">
        <v>794</v>
      </c>
      <c r="K26" s="26">
        <v>795</v>
      </c>
      <c r="L26" s="26">
        <v>791</v>
      </c>
      <c r="M26" s="27">
        <v>798</v>
      </c>
      <c r="N26" s="28"/>
      <c r="O26" s="29"/>
      <c r="P26" s="29"/>
      <c r="Q26" s="29"/>
      <c r="R26" s="30">
        <v>5.8</v>
      </c>
    </row>
    <row r="27" spans="3:18" ht="12.75" customHeight="1">
      <c r="C27" s="9" t="s">
        <v>32</v>
      </c>
      <c r="E27" s="9"/>
      <c r="F27" s="26">
        <v>278</v>
      </c>
      <c r="G27" s="26">
        <v>315</v>
      </c>
      <c r="H27" s="26">
        <v>303</v>
      </c>
      <c r="I27" s="26">
        <v>337</v>
      </c>
      <c r="J27" s="26">
        <v>297</v>
      </c>
      <c r="K27" s="26">
        <v>345</v>
      </c>
      <c r="L27" s="26">
        <v>315</v>
      </c>
      <c r="M27" s="27">
        <v>334</v>
      </c>
      <c r="N27" s="28"/>
      <c r="O27" s="29"/>
      <c r="P27" s="29"/>
      <c r="Q27" s="29"/>
      <c r="R27" s="30">
        <v>1.3</v>
      </c>
    </row>
    <row r="28" spans="2:18" s="34" customFormat="1" ht="12.75" customHeight="1">
      <c r="B28" s="17"/>
      <c r="C28" s="17" t="s">
        <v>100</v>
      </c>
      <c r="D28" s="17"/>
      <c r="E28" s="17"/>
      <c r="F28" s="42">
        <v>7519</v>
      </c>
      <c r="G28" s="42">
        <v>7571</v>
      </c>
      <c r="H28" s="42">
        <v>7657</v>
      </c>
      <c r="I28" s="42">
        <v>7350</v>
      </c>
      <c r="J28" s="42">
        <v>7607</v>
      </c>
      <c r="K28" s="42">
        <v>7730</v>
      </c>
      <c r="L28" s="42">
        <v>7420</v>
      </c>
      <c r="M28" s="43">
        <v>7157</v>
      </c>
      <c r="N28" s="38"/>
      <c r="O28" s="39">
        <v>-1.3</v>
      </c>
      <c r="P28" s="39">
        <v>-1.2</v>
      </c>
      <c r="Q28" s="39">
        <v>-1.7</v>
      </c>
      <c r="R28" s="40">
        <v>-0.2</v>
      </c>
    </row>
    <row r="29" spans="3:18" ht="3.75" customHeight="1">
      <c r="C29" s="17"/>
      <c r="D29" s="17"/>
      <c r="E29" s="9"/>
      <c r="F29" s="26"/>
      <c r="G29" s="26"/>
      <c r="H29" s="26"/>
      <c r="I29" s="26"/>
      <c r="J29" s="26"/>
      <c r="K29" s="26"/>
      <c r="L29" s="26"/>
      <c r="M29" s="27"/>
      <c r="N29" s="28"/>
      <c r="O29" s="29"/>
      <c r="P29" s="29"/>
      <c r="Q29" s="29"/>
      <c r="R29" s="30"/>
    </row>
    <row r="30" spans="2:18" ht="12.75" customHeight="1">
      <c r="B30" s="17"/>
      <c r="C30" s="9" t="s">
        <v>71</v>
      </c>
      <c r="E30" s="9"/>
      <c r="F30" s="26">
        <v>888</v>
      </c>
      <c r="G30" s="26">
        <v>896</v>
      </c>
      <c r="H30" s="26">
        <v>879</v>
      </c>
      <c r="I30" s="26">
        <v>803</v>
      </c>
      <c r="J30" s="26">
        <v>818</v>
      </c>
      <c r="K30" s="26">
        <v>815</v>
      </c>
      <c r="L30" s="26">
        <v>763</v>
      </c>
      <c r="M30" s="27">
        <v>720</v>
      </c>
      <c r="N30" s="28"/>
      <c r="O30" s="44"/>
      <c r="P30" s="44"/>
      <c r="Q30" s="44"/>
      <c r="R30" s="45"/>
    </row>
    <row r="31" spans="2:18" ht="12.75" customHeight="1">
      <c r="B31" s="17"/>
      <c r="C31" s="9" t="s">
        <v>110</v>
      </c>
      <c r="E31" s="9"/>
      <c r="F31" s="26">
        <v>190</v>
      </c>
      <c r="G31" s="26">
        <v>192</v>
      </c>
      <c r="H31" s="26">
        <v>208</v>
      </c>
      <c r="I31" s="26">
        <v>200</v>
      </c>
      <c r="J31" s="26">
        <v>214</v>
      </c>
      <c r="K31" s="26">
        <v>226</v>
      </c>
      <c r="L31" s="26">
        <v>237</v>
      </c>
      <c r="M31" s="27">
        <v>229</v>
      </c>
      <c r="N31" s="28"/>
      <c r="O31" s="44"/>
      <c r="P31" s="44"/>
      <c r="Q31" s="44"/>
      <c r="R31" s="45"/>
    </row>
    <row r="32" spans="2:18" ht="12.75" customHeight="1">
      <c r="B32" s="17"/>
      <c r="C32" s="9" t="s">
        <v>0</v>
      </c>
      <c r="E32" s="9"/>
      <c r="F32" s="26">
        <v>289</v>
      </c>
      <c r="G32" s="26">
        <v>295</v>
      </c>
      <c r="H32" s="26">
        <v>322</v>
      </c>
      <c r="I32" s="26">
        <v>344</v>
      </c>
      <c r="J32" s="26">
        <v>363</v>
      </c>
      <c r="K32" s="26">
        <v>385</v>
      </c>
      <c r="L32" s="26">
        <v>393</v>
      </c>
      <c r="M32" s="27">
        <v>395</v>
      </c>
      <c r="N32" s="28"/>
      <c r="O32" s="44"/>
      <c r="P32" s="44"/>
      <c r="Q32" s="44"/>
      <c r="R32" s="45"/>
    </row>
    <row r="33" spans="2:18" ht="12.75" customHeight="1">
      <c r="B33" s="17"/>
      <c r="C33" s="9" t="s">
        <v>116</v>
      </c>
      <c r="E33" s="9"/>
      <c r="F33" s="26">
        <v>449</v>
      </c>
      <c r="G33" s="26">
        <v>443</v>
      </c>
      <c r="H33" s="26">
        <v>466</v>
      </c>
      <c r="I33" s="26">
        <v>455</v>
      </c>
      <c r="J33" s="26">
        <v>464</v>
      </c>
      <c r="K33" s="26">
        <v>468</v>
      </c>
      <c r="L33" s="26">
        <v>461</v>
      </c>
      <c r="M33" s="27">
        <v>456</v>
      </c>
      <c r="N33" s="28"/>
      <c r="O33" s="44"/>
      <c r="P33" s="44"/>
      <c r="Q33" s="44"/>
      <c r="R33" s="45"/>
    </row>
    <row r="34" spans="2:18" ht="12.75" customHeight="1">
      <c r="B34" s="17"/>
      <c r="C34" s="9" t="s">
        <v>32</v>
      </c>
      <c r="E34" s="9"/>
      <c r="F34" s="26">
        <v>33</v>
      </c>
      <c r="G34" s="26">
        <v>35</v>
      </c>
      <c r="H34" s="26">
        <v>40</v>
      </c>
      <c r="I34" s="26">
        <v>44</v>
      </c>
      <c r="J34" s="26">
        <v>58</v>
      </c>
      <c r="K34" s="26">
        <v>68</v>
      </c>
      <c r="L34" s="26">
        <v>65</v>
      </c>
      <c r="M34" s="27">
        <v>71</v>
      </c>
      <c r="N34" s="28"/>
      <c r="O34" s="44"/>
      <c r="P34" s="44"/>
      <c r="Q34" s="44"/>
      <c r="R34" s="45"/>
    </row>
    <row r="35" spans="2:18" s="34" customFormat="1" ht="12.75" customHeight="1">
      <c r="B35" s="17"/>
      <c r="C35" s="17" t="s">
        <v>132</v>
      </c>
      <c r="D35" s="17"/>
      <c r="E35" s="17"/>
      <c r="F35" s="42">
        <v>1849</v>
      </c>
      <c r="G35" s="42">
        <v>1861</v>
      </c>
      <c r="H35" s="42">
        <v>1915</v>
      </c>
      <c r="I35" s="42">
        <v>1846</v>
      </c>
      <c r="J35" s="42">
        <v>1917</v>
      </c>
      <c r="K35" s="42">
        <v>1962</v>
      </c>
      <c r="L35" s="42">
        <v>1919</v>
      </c>
      <c r="M35" s="43">
        <v>1871</v>
      </c>
      <c r="N35" s="38"/>
      <c r="O35" s="39">
        <v>0.2</v>
      </c>
      <c r="P35" s="39">
        <v>0.1</v>
      </c>
      <c r="Q35" s="39">
        <v>0.7</v>
      </c>
      <c r="R35" s="40">
        <v>4</v>
      </c>
    </row>
    <row r="36" spans="5:18" ht="3.75" customHeight="1">
      <c r="E36" s="9"/>
      <c r="F36" s="26"/>
      <c r="G36" s="26"/>
      <c r="H36" s="26"/>
      <c r="I36" s="26"/>
      <c r="J36" s="26"/>
      <c r="K36" s="26"/>
      <c r="L36" s="26"/>
      <c r="M36" s="27"/>
      <c r="N36" s="28"/>
      <c r="O36" s="29"/>
      <c r="P36" s="29"/>
      <c r="Q36" s="29"/>
      <c r="R36" s="30"/>
    </row>
    <row r="37" spans="3:18" ht="12.75" customHeight="1">
      <c r="C37" s="9" t="s">
        <v>71</v>
      </c>
      <c r="E37" s="9"/>
      <c r="F37" s="26">
        <v>861</v>
      </c>
      <c r="G37" s="26">
        <v>824</v>
      </c>
      <c r="H37" s="26">
        <v>818</v>
      </c>
      <c r="I37" s="26">
        <v>734</v>
      </c>
      <c r="J37" s="26">
        <v>815</v>
      </c>
      <c r="K37" s="26">
        <v>780</v>
      </c>
      <c r="L37" s="26">
        <v>722</v>
      </c>
      <c r="M37" s="27">
        <v>664</v>
      </c>
      <c r="N37" s="28"/>
      <c r="O37" s="29"/>
      <c r="P37" s="29"/>
      <c r="Q37" s="29"/>
      <c r="R37" s="30"/>
    </row>
    <row r="38" spans="3:18" ht="12.75" customHeight="1">
      <c r="C38" s="9" t="s">
        <v>110</v>
      </c>
      <c r="E38" s="9"/>
      <c r="F38" s="26">
        <v>201</v>
      </c>
      <c r="G38" s="26">
        <v>213</v>
      </c>
      <c r="H38" s="26">
        <v>223</v>
      </c>
      <c r="I38" s="26">
        <v>212</v>
      </c>
      <c r="J38" s="26">
        <v>221</v>
      </c>
      <c r="K38" s="26">
        <v>222</v>
      </c>
      <c r="L38" s="26">
        <v>211</v>
      </c>
      <c r="M38" s="27">
        <v>197</v>
      </c>
      <c r="N38" s="28"/>
      <c r="O38" s="29"/>
      <c r="P38" s="29"/>
      <c r="Q38" s="29"/>
      <c r="R38" s="30"/>
    </row>
    <row r="39" spans="3:18" ht="12.75" customHeight="1">
      <c r="C39" s="9" t="s">
        <v>0</v>
      </c>
      <c r="E39" s="9"/>
      <c r="F39" s="26">
        <v>136</v>
      </c>
      <c r="G39" s="26">
        <v>150</v>
      </c>
      <c r="H39" s="26">
        <v>156</v>
      </c>
      <c r="I39" s="26">
        <v>160</v>
      </c>
      <c r="J39" s="26">
        <v>168</v>
      </c>
      <c r="K39" s="26">
        <v>186</v>
      </c>
      <c r="L39" s="26">
        <v>181</v>
      </c>
      <c r="M39" s="27">
        <v>178</v>
      </c>
      <c r="N39" s="28"/>
      <c r="O39" s="29"/>
      <c r="P39" s="29"/>
      <c r="Q39" s="29"/>
      <c r="R39" s="30"/>
    </row>
    <row r="40" spans="3:18" ht="12.75" customHeight="1">
      <c r="C40" s="9" t="s">
        <v>116</v>
      </c>
      <c r="E40" s="9"/>
      <c r="F40" s="26">
        <v>139</v>
      </c>
      <c r="G40" s="26">
        <v>132</v>
      </c>
      <c r="H40" s="26">
        <v>145</v>
      </c>
      <c r="I40" s="26">
        <v>158</v>
      </c>
      <c r="J40" s="26">
        <v>160</v>
      </c>
      <c r="K40" s="26">
        <v>157</v>
      </c>
      <c r="L40" s="26">
        <v>152</v>
      </c>
      <c r="M40" s="27">
        <v>151</v>
      </c>
      <c r="N40" s="28"/>
      <c r="O40" s="29"/>
      <c r="P40" s="29"/>
      <c r="Q40" s="29"/>
      <c r="R40" s="30"/>
    </row>
    <row r="41" spans="3:18" ht="12.75" customHeight="1">
      <c r="C41" s="9" t="s">
        <v>32</v>
      </c>
      <c r="E41" s="9"/>
      <c r="F41" s="26">
        <v>34</v>
      </c>
      <c r="G41" s="26">
        <v>37</v>
      </c>
      <c r="H41" s="26">
        <v>36</v>
      </c>
      <c r="I41" s="26">
        <v>63</v>
      </c>
      <c r="J41" s="26">
        <v>34</v>
      </c>
      <c r="K41" s="26">
        <v>40</v>
      </c>
      <c r="L41" s="26">
        <v>38</v>
      </c>
      <c r="M41" s="27">
        <v>52</v>
      </c>
      <c r="N41" s="28"/>
      <c r="O41" s="29"/>
      <c r="P41" s="29"/>
      <c r="Q41" s="29"/>
      <c r="R41" s="30"/>
    </row>
    <row r="42" spans="2:18" s="34" customFormat="1" ht="12.75" customHeight="1">
      <c r="B42" s="17"/>
      <c r="C42" s="17" t="s">
        <v>65</v>
      </c>
      <c r="D42" s="17"/>
      <c r="E42" s="17"/>
      <c r="F42" s="42">
        <v>1371</v>
      </c>
      <c r="G42" s="42">
        <v>1356</v>
      </c>
      <c r="H42" s="42">
        <v>1378</v>
      </c>
      <c r="I42" s="42">
        <v>1327</v>
      </c>
      <c r="J42" s="42">
        <v>1398</v>
      </c>
      <c r="K42" s="42">
        <v>1385</v>
      </c>
      <c r="L42" s="42">
        <v>1304</v>
      </c>
      <c r="M42" s="43">
        <v>1242</v>
      </c>
      <c r="N42" s="38"/>
      <c r="O42" s="39">
        <v>-1.5</v>
      </c>
      <c r="P42" s="39">
        <v>-3</v>
      </c>
      <c r="Q42" s="39">
        <v>-4.9</v>
      </c>
      <c r="R42" s="40">
        <v>-4.1</v>
      </c>
    </row>
    <row r="43" spans="5:18" ht="3.75" customHeight="1">
      <c r="E43" s="9"/>
      <c r="F43" s="26"/>
      <c r="G43" s="26"/>
      <c r="H43" s="26"/>
      <c r="I43" s="26"/>
      <c r="J43" s="26"/>
      <c r="K43" s="26"/>
      <c r="L43" s="26"/>
      <c r="M43" s="27"/>
      <c r="N43" s="28"/>
      <c r="O43" s="29"/>
      <c r="P43" s="29"/>
      <c r="Q43" s="29"/>
      <c r="R43" s="30"/>
    </row>
    <row r="44" spans="3:18" ht="12.75" customHeight="1">
      <c r="C44" s="9" t="s">
        <v>71</v>
      </c>
      <c r="E44" s="9"/>
      <c r="F44" s="26">
        <v>872</v>
      </c>
      <c r="G44" s="26">
        <v>866</v>
      </c>
      <c r="H44" s="26">
        <v>825</v>
      </c>
      <c r="I44" s="26">
        <v>756</v>
      </c>
      <c r="J44" s="26">
        <v>779</v>
      </c>
      <c r="K44" s="26">
        <v>781</v>
      </c>
      <c r="L44" s="26">
        <v>696</v>
      </c>
      <c r="M44" s="27">
        <v>639</v>
      </c>
      <c r="N44" s="28"/>
      <c r="O44" s="29"/>
      <c r="P44" s="29"/>
      <c r="Q44" s="29"/>
      <c r="R44" s="30"/>
    </row>
    <row r="45" spans="3:18" ht="12.75" customHeight="1">
      <c r="C45" s="9" t="s">
        <v>110</v>
      </c>
      <c r="E45" s="9"/>
      <c r="F45" s="26">
        <v>89</v>
      </c>
      <c r="G45" s="26">
        <v>88</v>
      </c>
      <c r="H45" s="26">
        <v>89</v>
      </c>
      <c r="I45" s="26">
        <v>79</v>
      </c>
      <c r="J45" s="26">
        <v>79</v>
      </c>
      <c r="K45" s="26">
        <v>77</v>
      </c>
      <c r="L45" s="26">
        <v>74</v>
      </c>
      <c r="M45" s="27">
        <v>54</v>
      </c>
      <c r="N45" s="28"/>
      <c r="O45" s="29"/>
      <c r="P45" s="29"/>
      <c r="Q45" s="29"/>
      <c r="R45" s="30"/>
    </row>
    <row r="46" spans="3:18" ht="12.75" customHeight="1">
      <c r="C46" s="9" t="s">
        <v>0</v>
      </c>
      <c r="E46" s="9"/>
      <c r="F46" s="26">
        <v>129</v>
      </c>
      <c r="G46" s="26">
        <v>136</v>
      </c>
      <c r="H46" s="26">
        <v>130</v>
      </c>
      <c r="I46" s="26">
        <v>142</v>
      </c>
      <c r="J46" s="26">
        <v>146</v>
      </c>
      <c r="K46" s="26">
        <v>164</v>
      </c>
      <c r="L46" s="26">
        <v>165</v>
      </c>
      <c r="M46" s="27">
        <v>171</v>
      </c>
      <c r="N46" s="28"/>
      <c r="O46" s="29"/>
      <c r="P46" s="29"/>
      <c r="Q46" s="29"/>
      <c r="R46" s="30"/>
    </row>
    <row r="47" spans="3:18" ht="12.75" customHeight="1">
      <c r="C47" s="9" t="s">
        <v>116</v>
      </c>
      <c r="E47" s="9"/>
      <c r="F47" s="26">
        <v>81</v>
      </c>
      <c r="G47" s="26">
        <v>76</v>
      </c>
      <c r="H47" s="26">
        <v>77</v>
      </c>
      <c r="I47" s="26">
        <v>80</v>
      </c>
      <c r="J47" s="26">
        <v>81</v>
      </c>
      <c r="K47" s="26">
        <v>84</v>
      </c>
      <c r="L47" s="26">
        <v>87</v>
      </c>
      <c r="M47" s="27">
        <v>90</v>
      </c>
      <c r="N47" s="28"/>
      <c r="O47" s="29"/>
      <c r="P47" s="29"/>
      <c r="Q47" s="29"/>
      <c r="R47" s="30"/>
    </row>
    <row r="48" spans="3:18" ht="12.75" customHeight="1">
      <c r="C48" s="9" t="s">
        <v>32</v>
      </c>
      <c r="E48" s="9"/>
      <c r="F48" s="26">
        <v>48</v>
      </c>
      <c r="G48" s="26">
        <v>55</v>
      </c>
      <c r="H48" s="26">
        <v>49</v>
      </c>
      <c r="I48" s="26">
        <v>68</v>
      </c>
      <c r="J48" s="26">
        <v>52</v>
      </c>
      <c r="K48" s="26">
        <v>60</v>
      </c>
      <c r="L48" s="26">
        <v>39</v>
      </c>
      <c r="M48" s="27">
        <v>39</v>
      </c>
      <c r="N48" s="28"/>
      <c r="O48" s="29"/>
      <c r="P48" s="29"/>
      <c r="Q48" s="29"/>
      <c r="R48" s="30"/>
    </row>
    <row r="49" spans="2:18" s="34" customFormat="1" ht="12.75" customHeight="1">
      <c r="B49" s="17"/>
      <c r="C49" s="17" t="s">
        <v>141</v>
      </c>
      <c r="D49" s="17"/>
      <c r="E49" s="17"/>
      <c r="F49" s="42">
        <v>1219</v>
      </c>
      <c r="G49" s="42">
        <v>1221</v>
      </c>
      <c r="H49" s="42">
        <v>1170</v>
      </c>
      <c r="I49" s="42">
        <v>1125</v>
      </c>
      <c r="J49" s="42">
        <v>1137</v>
      </c>
      <c r="K49" s="42">
        <v>1166</v>
      </c>
      <c r="L49" s="42">
        <v>1061</v>
      </c>
      <c r="M49" s="43">
        <v>993</v>
      </c>
      <c r="N49" s="38"/>
      <c r="O49" s="39">
        <v>-9.9</v>
      </c>
      <c r="P49" s="39">
        <v>-9.3</v>
      </c>
      <c r="Q49" s="39">
        <v>-8.8</v>
      </c>
      <c r="R49" s="40">
        <v>-9.5</v>
      </c>
    </row>
    <row r="50" spans="5:18" ht="3.75" customHeight="1">
      <c r="E50" s="9"/>
      <c r="F50" s="26"/>
      <c r="G50" s="26"/>
      <c r="H50" s="26"/>
      <c r="I50" s="26"/>
      <c r="J50" s="26"/>
      <c r="K50" s="26"/>
      <c r="L50" s="26"/>
      <c r="M50" s="27"/>
      <c r="N50" s="28"/>
      <c r="O50" s="29"/>
      <c r="P50" s="29"/>
      <c r="Q50" s="29"/>
      <c r="R50" s="30"/>
    </row>
    <row r="51" spans="3:18" ht="12.75" customHeight="1">
      <c r="C51" s="9" t="s">
        <v>71</v>
      </c>
      <c r="E51" s="9"/>
      <c r="F51" s="26">
        <v>637</v>
      </c>
      <c r="G51" s="26">
        <v>642</v>
      </c>
      <c r="H51" s="26">
        <v>645</v>
      </c>
      <c r="I51" s="26">
        <v>621</v>
      </c>
      <c r="J51" s="26">
        <v>590</v>
      </c>
      <c r="K51" s="26">
        <v>611</v>
      </c>
      <c r="L51" s="26">
        <v>609</v>
      </c>
      <c r="M51" s="27">
        <v>585</v>
      </c>
      <c r="N51" s="28"/>
      <c r="O51" s="29"/>
      <c r="P51" s="29"/>
      <c r="Q51" s="29"/>
      <c r="R51" s="30"/>
    </row>
    <row r="52" spans="3:18" ht="12.75" customHeight="1">
      <c r="C52" s="9" t="s">
        <v>110</v>
      </c>
      <c r="E52" s="9"/>
      <c r="F52" s="26">
        <v>273</v>
      </c>
      <c r="G52" s="26">
        <v>282</v>
      </c>
      <c r="H52" s="26">
        <v>297</v>
      </c>
      <c r="I52" s="26">
        <v>296</v>
      </c>
      <c r="J52" s="26">
        <v>301</v>
      </c>
      <c r="K52" s="26">
        <v>308</v>
      </c>
      <c r="L52" s="26">
        <v>326</v>
      </c>
      <c r="M52" s="27">
        <v>324</v>
      </c>
      <c r="N52" s="28"/>
      <c r="O52" s="29"/>
      <c r="P52" s="29"/>
      <c r="Q52" s="29"/>
      <c r="R52" s="30"/>
    </row>
    <row r="53" spans="3:18" ht="12.75" customHeight="1">
      <c r="C53" s="9" t="s">
        <v>0</v>
      </c>
      <c r="E53" s="9"/>
      <c r="F53" s="26">
        <v>175</v>
      </c>
      <c r="G53" s="26">
        <v>184</v>
      </c>
      <c r="H53" s="26">
        <v>195</v>
      </c>
      <c r="I53" s="26">
        <v>208</v>
      </c>
      <c r="J53" s="26">
        <v>213</v>
      </c>
      <c r="K53" s="26">
        <v>219</v>
      </c>
      <c r="L53" s="26">
        <v>220</v>
      </c>
      <c r="M53" s="27">
        <v>220</v>
      </c>
      <c r="N53" s="28"/>
      <c r="O53" s="29"/>
      <c r="P53" s="29"/>
      <c r="Q53" s="29"/>
      <c r="R53" s="30"/>
    </row>
    <row r="54" spans="3:18" ht="12.75" customHeight="1">
      <c r="C54" s="9" t="s">
        <v>116</v>
      </c>
      <c r="E54" s="9"/>
      <c r="F54" s="26">
        <v>8</v>
      </c>
      <c r="G54" s="26">
        <v>8</v>
      </c>
      <c r="H54" s="26">
        <v>8</v>
      </c>
      <c r="I54" s="26">
        <v>7</v>
      </c>
      <c r="J54" s="26">
        <v>10</v>
      </c>
      <c r="K54" s="26">
        <v>12</v>
      </c>
      <c r="L54" s="26">
        <v>11</v>
      </c>
      <c r="M54" s="27">
        <v>12</v>
      </c>
      <c r="N54" s="28"/>
      <c r="O54" s="29"/>
      <c r="P54" s="29"/>
      <c r="Q54" s="29"/>
      <c r="R54" s="30"/>
    </row>
    <row r="55" spans="3:18" ht="12.75" customHeight="1">
      <c r="C55" s="9" t="s">
        <v>32</v>
      </c>
      <c r="E55" s="9"/>
      <c r="F55" s="26">
        <v>102</v>
      </c>
      <c r="G55" s="26">
        <v>114</v>
      </c>
      <c r="H55" s="26">
        <v>115</v>
      </c>
      <c r="I55" s="26">
        <v>114</v>
      </c>
      <c r="J55" s="26">
        <v>101</v>
      </c>
      <c r="K55" s="26">
        <v>111</v>
      </c>
      <c r="L55" s="26">
        <v>101</v>
      </c>
      <c r="M55" s="27">
        <v>112</v>
      </c>
      <c r="N55" s="28"/>
      <c r="O55" s="29"/>
      <c r="P55" s="29"/>
      <c r="Q55" s="29"/>
      <c r="R55" s="30"/>
    </row>
    <row r="56" spans="2:18" s="34" customFormat="1" ht="12.75" customHeight="1">
      <c r="B56" s="17"/>
      <c r="C56" s="17" t="s">
        <v>75</v>
      </c>
      <c r="D56" s="17"/>
      <c r="E56" s="17"/>
      <c r="F56" s="42">
        <v>1195</v>
      </c>
      <c r="G56" s="42">
        <v>1230</v>
      </c>
      <c r="H56" s="42">
        <v>1260</v>
      </c>
      <c r="I56" s="42">
        <v>1246</v>
      </c>
      <c r="J56" s="42">
        <v>1215</v>
      </c>
      <c r="K56" s="42">
        <v>1261</v>
      </c>
      <c r="L56" s="42">
        <v>1267</v>
      </c>
      <c r="M56" s="43">
        <v>1253</v>
      </c>
      <c r="N56" s="38"/>
      <c r="O56" s="39">
        <v>1.7</v>
      </c>
      <c r="P56" s="39">
        <v>2.5</v>
      </c>
      <c r="Q56" s="39">
        <v>1.1</v>
      </c>
      <c r="R56" s="40">
        <v>1.1</v>
      </c>
    </row>
    <row r="57" spans="5:18" ht="3.75" customHeight="1">
      <c r="E57" s="9"/>
      <c r="F57" s="26"/>
      <c r="G57" s="26"/>
      <c r="H57" s="26"/>
      <c r="I57" s="26"/>
      <c r="J57" s="26"/>
      <c r="K57" s="26"/>
      <c r="L57" s="26"/>
      <c r="M57" s="27"/>
      <c r="N57" s="28"/>
      <c r="O57" s="29"/>
      <c r="P57" s="29"/>
      <c r="Q57" s="29"/>
      <c r="R57" s="30"/>
    </row>
    <row r="58" spans="3:18" ht="12.75" customHeight="1">
      <c r="C58" s="46" t="s">
        <v>159</v>
      </c>
      <c r="D58" s="46"/>
      <c r="E58" s="9"/>
      <c r="F58" s="26">
        <v>259</v>
      </c>
      <c r="G58" s="26">
        <v>296</v>
      </c>
      <c r="H58" s="26">
        <v>296</v>
      </c>
      <c r="I58" s="26">
        <v>275</v>
      </c>
      <c r="J58" s="26">
        <v>302</v>
      </c>
      <c r="K58" s="26">
        <v>288</v>
      </c>
      <c r="L58" s="26">
        <v>274</v>
      </c>
      <c r="M58" s="27">
        <v>277</v>
      </c>
      <c r="N58" s="28"/>
      <c r="O58" s="29"/>
      <c r="P58" s="29"/>
      <c r="Q58" s="29"/>
      <c r="R58" s="30"/>
    </row>
    <row r="59" spans="3:18" ht="12.75" customHeight="1">
      <c r="C59" s="46" t="s">
        <v>252</v>
      </c>
      <c r="D59" s="46"/>
      <c r="E59" s="9"/>
      <c r="F59" s="26">
        <v>42</v>
      </c>
      <c r="G59" s="26">
        <v>49</v>
      </c>
      <c r="H59" s="26">
        <v>55</v>
      </c>
      <c r="I59" s="26">
        <v>52</v>
      </c>
      <c r="J59" s="26">
        <v>54</v>
      </c>
      <c r="K59" s="26">
        <v>59</v>
      </c>
      <c r="L59" s="26">
        <v>56</v>
      </c>
      <c r="M59" s="27">
        <v>57</v>
      </c>
      <c r="N59" s="28"/>
      <c r="O59" s="29"/>
      <c r="P59" s="29"/>
      <c r="Q59" s="29"/>
      <c r="R59" s="30"/>
    </row>
    <row r="60" spans="3:18" ht="12.75" customHeight="1">
      <c r="C60" s="46" t="s">
        <v>188</v>
      </c>
      <c r="D60" s="46"/>
      <c r="E60" s="9"/>
      <c r="F60" s="26">
        <v>16</v>
      </c>
      <c r="G60" s="26">
        <v>19</v>
      </c>
      <c r="H60" s="26">
        <v>23</v>
      </c>
      <c r="I60" s="26">
        <v>22</v>
      </c>
      <c r="J60" s="26">
        <v>25</v>
      </c>
      <c r="K60" s="26">
        <v>31</v>
      </c>
      <c r="L60" s="26">
        <v>33</v>
      </c>
      <c r="M60" s="27">
        <v>34</v>
      </c>
      <c r="N60" s="28"/>
      <c r="O60" s="29"/>
      <c r="P60" s="29"/>
      <c r="Q60" s="29"/>
      <c r="R60" s="30"/>
    </row>
    <row r="61" spans="3:18" ht="12.75" customHeight="1">
      <c r="C61" s="46" t="s">
        <v>67</v>
      </c>
      <c r="D61" s="46"/>
      <c r="E61" s="9"/>
      <c r="F61" s="26">
        <v>10</v>
      </c>
      <c r="G61" s="26">
        <v>11</v>
      </c>
      <c r="H61" s="26">
        <v>12</v>
      </c>
      <c r="I61" s="26">
        <v>10</v>
      </c>
      <c r="J61" s="26">
        <v>10</v>
      </c>
      <c r="K61" s="26">
        <v>10</v>
      </c>
      <c r="L61" s="26">
        <v>14</v>
      </c>
      <c r="M61" s="27">
        <v>26</v>
      </c>
      <c r="N61" s="28"/>
      <c r="O61" s="29"/>
      <c r="P61" s="29"/>
      <c r="Q61" s="29"/>
      <c r="R61" s="30"/>
    </row>
    <row r="62" spans="3:18" ht="12.75" customHeight="1">
      <c r="C62" s="46" t="s">
        <v>57</v>
      </c>
      <c r="D62" s="46"/>
      <c r="E62" s="9"/>
      <c r="F62" s="26">
        <v>19</v>
      </c>
      <c r="G62" s="26">
        <v>24</v>
      </c>
      <c r="H62" s="26">
        <v>10</v>
      </c>
      <c r="I62" s="26">
        <v>13</v>
      </c>
      <c r="J62" s="26">
        <v>20</v>
      </c>
      <c r="K62" s="26">
        <v>28</v>
      </c>
      <c r="L62" s="26">
        <v>6</v>
      </c>
      <c r="M62" s="27">
        <v>3</v>
      </c>
      <c r="N62" s="28"/>
      <c r="O62" s="29"/>
      <c r="P62" s="29"/>
      <c r="Q62" s="29"/>
      <c r="R62" s="30"/>
    </row>
    <row r="63" spans="3:18" ht="12.75" customHeight="1">
      <c r="C63" s="46" t="s">
        <v>270</v>
      </c>
      <c r="D63" s="46"/>
      <c r="E63" s="9"/>
      <c r="F63" s="42">
        <v>346</v>
      </c>
      <c r="G63" s="42">
        <v>399</v>
      </c>
      <c r="H63" s="42">
        <v>396</v>
      </c>
      <c r="I63" s="42">
        <v>372</v>
      </c>
      <c r="J63" s="42">
        <v>411</v>
      </c>
      <c r="K63" s="42">
        <v>416</v>
      </c>
      <c r="L63" s="42">
        <v>383</v>
      </c>
      <c r="M63" s="43">
        <v>397</v>
      </c>
      <c r="N63" s="28"/>
      <c r="O63" s="39">
        <v>32.1</v>
      </c>
      <c r="P63" s="39">
        <v>24</v>
      </c>
      <c r="Q63" s="39">
        <v>23.5</v>
      </c>
      <c r="R63" s="40">
        <v>21</v>
      </c>
    </row>
    <row r="64" spans="5:18" ht="4.5" customHeight="1">
      <c r="E64" s="9"/>
      <c r="F64" s="47"/>
      <c r="G64" s="47"/>
      <c r="H64" s="47"/>
      <c r="I64" s="47"/>
      <c r="J64" s="47"/>
      <c r="K64" s="47"/>
      <c r="L64" s="47"/>
      <c r="M64" s="27"/>
      <c r="N64" s="28"/>
      <c r="O64" s="39"/>
      <c r="P64" s="39"/>
      <c r="Q64" s="39"/>
      <c r="R64" s="30"/>
    </row>
    <row r="65" spans="3:18" ht="12.75" customHeight="1">
      <c r="C65" s="46" t="s">
        <v>426</v>
      </c>
      <c r="D65" s="46"/>
      <c r="E65" s="9"/>
      <c r="F65" s="26">
        <v>153</v>
      </c>
      <c r="G65" s="26">
        <v>146</v>
      </c>
      <c r="H65" s="26">
        <v>153</v>
      </c>
      <c r="I65" s="26">
        <v>144</v>
      </c>
      <c r="J65" s="26">
        <v>158</v>
      </c>
      <c r="K65" s="26">
        <v>152</v>
      </c>
      <c r="L65" s="26">
        <v>141</v>
      </c>
      <c r="M65" s="27">
        <v>132</v>
      </c>
      <c r="N65" s="28"/>
      <c r="O65" s="29">
        <v>-5</v>
      </c>
      <c r="P65" s="29">
        <v>-3.6</v>
      </c>
      <c r="Q65" s="29">
        <v>-5.1</v>
      </c>
      <c r="R65" s="30">
        <v>-3.6</v>
      </c>
    </row>
    <row r="66" spans="5:18" ht="4.5" customHeight="1">
      <c r="E66" s="9"/>
      <c r="F66" s="26"/>
      <c r="G66" s="26"/>
      <c r="H66" s="26"/>
      <c r="I66" s="26"/>
      <c r="J66" s="26"/>
      <c r="K66" s="26"/>
      <c r="L66" s="26"/>
      <c r="M66" s="27"/>
      <c r="N66" s="28"/>
      <c r="O66" s="29"/>
      <c r="P66" s="29"/>
      <c r="Q66" s="29"/>
      <c r="R66" s="30"/>
    </row>
    <row r="67" spans="3:18" ht="12.75" customHeight="1">
      <c r="C67" s="46" t="s">
        <v>425</v>
      </c>
      <c r="D67" s="46"/>
      <c r="E67" s="9"/>
      <c r="F67" s="26">
        <v>221</v>
      </c>
      <c r="G67" s="26">
        <v>218</v>
      </c>
      <c r="H67" s="26">
        <v>199</v>
      </c>
      <c r="I67" s="26">
        <v>177</v>
      </c>
      <c r="J67" s="26">
        <v>193</v>
      </c>
      <c r="K67" s="26">
        <v>210</v>
      </c>
      <c r="L67" s="26">
        <v>181</v>
      </c>
      <c r="M67" s="27">
        <v>165</v>
      </c>
      <c r="N67" s="28"/>
      <c r="O67" s="29">
        <v>-15.8</v>
      </c>
      <c r="P67" s="29">
        <v>-8.4</v>
      </c>
      <c r="Q67" s="29">
        <v>-8.4</v>
      </c>
      <c r="R67" s="30">
        <v>-4.3</v>
      </c>
    </row>
    <row r="68" spans="3:18" ht="4.5" customHeight="1">
      <c r="C68" s="46"/>
      <c r="D68" s="46"/>
      <c r="E68" s="9"/>
      <c r="F68" s="26"/>
      <c r="G68" s="26"/>
      <c r="H68" s="26"/>
      <c r="I68" s="26"/>
      <c r="J68" s="26"/>
      <c r="K68" s="26"/>
      <c r="L68" s="26"/>
      <c r="M68" s="27"/>
      <c r="N68" s="28"/>
      <c r="O68" s="29"/>
      <c r="P68" s="29"/>
      <c r="Q68" s="29"/>
      <c r="R68" s="30"/>
    </row>
    <row r="69" spans="3:18" ht="12.75" customHeight="1">
      <c r="C69" s="46" t="s">
        <v>424</v>
      </c>
      <c r="D69" s="46"/>
      <c r="E69" s="9"/>
      <c r="F69" s="26">
        <v>217</v>
      </c>
      <c r="G69" s="26">
        <v>216</v>
      </c>
      <c r="H69" s="26">
        <v>222</v>
      </c>
      <c r="I69" s="26">
        <v>209</v>
      </c>
      <c r="J69" s="26">
        <v>221</v>
      </c>
      <c r="K69" s="26">
        <v>220</v>
      </c>
      <c r="L69" s="26">
        <v>213</v>
      </c>
      <c r="M69" s="27">
        <v>203</v>
      </c>
      <c r="N69" s="28"/>
      <c r="O69" s="29">
        <v>-1.2</v>
      </c>
      <c r="P69" s="29">
        <v>-3.6</v>
      </c>
      <c r="Q69" s="29">
        <v>-3.4</v>
      </c>
      <c r="R69" s="30">
        <v>-0.4</v>
      </c>
    </row>
    <row r="70" spans="3:18" ht="4.5" customHeight="1">
      <c r="C70" s="46"/>
      <c r="D70" s="46"/>
      <c r="E70" s="9"/>
      <c r="F70" s="26"/>
      <c r="G70" s="26"/>
      <c r="H70" s="26"/>
      <c r="I70" s="26"/>
      <c r="J70" s="26"/>
      <c r="K70" s="26"/>
      <c r="L70" s="26"/>
      <c r="M70" s="27"/>
      <c r="N70" s="28"/>
      <c r="O70" s="29"/>
      <c r="P70" s="29"/>
      <c r="Q70" s="29"/>
      <c r="R70" s="30"/>
    </row>
    <row r="71" spans="3:18" ht="12.75" customHeight="1">
      <c r="C71" s="46" t="s">
        <v>423</v>
      </c>
      <c r="D71" s="46"/>
      <c r="E71" s="9"/>
      <c r="F71" s="26">
        <v>406</v>
      </c>
      <c r="G71" s="26">
        <v>390</v>
      </c>
      <c r="H71" s="26">
        <v>406</v>
      </c>
      <c r="I71" s="26">
        <v>390</v>
      </c>
      <c r="J71" s="26">
        <v>422</v>
      </c>
      <c r="K71" s="26">
        <v>428</v>
      </c>
      <c r="L71" s="26">
        <v>409</v>
      </c>
      <c r="M71" s="27">
        <v>390</v>
      </c>
      <c r="N71" s="28"/>
      <c r="O71" s="29">
        <v>0.5</v>
      </c>
      <c r="P71" s="29">
        <v>4.2</v>
      </c>
      <c r="Q71" s="29">
        <v>1.5</v>
      </c>
      <c r="R71" s="30">
        <v>2.6</v>
      </c>
    </row>
    <row r="72" spans="3:18" ht="4.5" customHeight="1">
      <c r="C72" s="46"/>
      <c r="D72" s="46"/>
      <c r="E72" s="9"/>
      <c r="F72" s="26"/>
      <c r="G72" s="26"/>
      <c r="H72" s="26"/>
      <c r="I72" s="26"/>
      <c r="J72" s="26"/>
      <c r="K72" s="26"/>
      <c r="L72" s="26"/>
      <c r="M72" s="27"/>
      <c r="N72" s="28"/>
      <c r="O72" s="29"/>
      <c r="P72" s="29"/>
      <c r="Q72" s="29"/>
      <c r="R72" s="30"/>
    </row>
    <row r="73" spans="3:18" ht="12.75" customHeight="1">
      <c r="C73" s="46" t="s">
        <v>422</v>
      </c>
      <c r="D73" s="46"/>
      <c r="E73" s="9"/>
      <c r="F73" s="26">
        <v>259</v>
      </c>
      <c r="G73" s="26">
        <v>256</v>
      </c>
      <c r="H73" s="26">
        <v>250</v>
      </c>
      <c r="I73" s="26">
        <v>240</v>
      </c>
      <c r="J73" s="26">
        <v>254</v>
      </c>
      <c r="K73" s="26">
        <v>257</v>
      </c>
      <c r="L73" s="26">
        <v>233</v>
      </c>
      <c r="M73" s="27">
        <v>227</v>
      </c>
      <c r="N73" s="28"/>
      <c r="O73" s="29">
        <v>-5.2</v>
      </c>
      <c r="P73" s="29">
        <v>-4.6</v>
      </c>
      <c r="Q73" s="29">
        <v>-6.2</v>
      </c>
      <c r="R73" s="30">
        <v>-3</v>
      </c>
    </row>
    <row r="74" spans="3:18" ht="4.5" customHeight="1">
      <c r="C74" s="46"/>
      <c r="D74" s="46"/>
      <c r="E74" s="9"/>
      <c r="F74" s="26"/>
      <c r="G74" s="26"/>
      <c r="H74" s="26"/>
      <c r="I74" s="26"/>
      <c r="J74" s="26"/>
      <c r="K74" s="26"/>
      <c r="L74" s="26"/>
      <c r="M74" s="27"/>
      <c r="N74" s="28"/>
      <c r="O74" s="29"/>
      <c r="P74" s="29"/>
      <c r="Q74" s="29"/>
      <c r="R74" s="30"/>
    </row>
    <row r="75" spans="3:18" ht="12.75" customHeight="1">
      <c r="C75" s="46" t="s">
        <v>421</v>
      </c>
      <c r="D75" s="46"/>
      <c r="E75" s="9"/>
      <c r="F75" s="26">
        <v>176</v>
      </c>
      <c r="G75" s="26">
        <v>171</v>
      </c>
      <c r="H75" s="26">
        <v>172</v>
      </c>
      <c r="I75" s="26">
        <v>158</v>
      </c>
      <c r="J75" s="26">
        <v>170</v>
      </c>
      <c r="K75" s="26">
        <v>175</v>
      </c>
      <c r="L75" s="26">
        <v>167</v>
      </c>
      <c r="M75" s="27">
        <v>152</v>
      </c>
      <c r="N75" s="28"/>
      <c r="O75" s="29">
        <v>-6.3</v>
      </c>
      <c r="P75" s="29">
        <v>-2.8</v>
      </c>
      <c r="Q75" s="29">
        <v>-2.5</v>
      </c>
      <c r="R75" s="30">
        <v>-1.8</v>
      </c>
    </row>
    <row r="76" spans="5:18" ht="4.5" customHeight="1">
      <c r="E76" s="9"/>
      <c r="F76" s="47"/>
      <c r="G76" s="47"/>
      <c r="H76" s="47"/>
      <c r="I76" s="47"/>
      <c r="J76" s="47"/>
      <c r="K76" s="47"/>
      <c r="L76" s="47"/>
      <c r="M76" s="27"/>
      <c r="N76" s="28"/>
      <c r="O76" s="39"/>
      <c r="P76" s="39"/>
      <c r="Q76" s="39"/>
      <c r="R76" s="30"/>
    </row>
    <row r="77" spans="2:18" s="34" customFormat="1" ht="12.75" customHeight="1">
      <c r="B77" s="17"/>
      <c r="C77" s="17" t="s">
        <v>98</v>
      </c>
      <c r="D77" s="17"/>
      <c r="E77" s="17"/>
      <c r="F77" s="47">
        <v>1955</v>
      </c>
      <c r="G77" s="47">
        <v>1981</v>
      </c>
      <c r="H77" s="47">
        <v>1990</v>
      </c>
      <c r="I77" s="47">
        <v>1861</v>
      </c>
      <c r="J77" s="47">
        <v>2008</v>
      </c>
      <c r="K77" s="47">
        <v>2037</v>
      </c>
      <c r="L77" s="47">
        <v>1903</v>
      </c>
      <c r="M77" s="48">
        <v>1832</v>
      </c>
      <c r="N77" s="38"/>
      <c r="O77" s="39">
        <v>1.1</v>
      </c>
      <c r="P77" s="39">
        <v>1.6</v>
      </c>
      <c r="Q77" s="39">
        <v>0.9</v>
      </c>
      <c r="R77" s="40">
        <v>3.4</v>
      </c>
    </row>
    <row r="78" spans="3:18" ht="12.75" customHeight="1">
      <c r="C78" s="9" t="s">
        <v>181</v>
      </c>
      <c r="E78" s="9"/>
      <c r="F78" s="26">
        <v>-70</v>
      </c>
      <c r="G78" s="26">
        <v>-78</v>
      </c>
      <c r="H78" s="26">
        <v>-56</v>
      </c>
      <c r="I78" s="26">
        <v>-55</v>
      </c>
      <c r="J78" s="26">
        <v>-68</v>
      </c>
      <c r="K78" s="26">
        <v>-81</v>
      </c>
      <c r="L78" s="26">
        <v>-34</v>
      </c>
      <c r="M78" s="27">
        <v>-34</v>
      </c>
      <c r="N78" s="28"/>
      <c r="O78" s="29"/>
      <c r="P78" s="29"/>
      <c r="Q78" s="29"/>
      <c r="R78" s="30"/>
    </row>
    <row r="79" spans="2:18" s="34" customFormat="1" ht="12.75" customHeight="1" thickBot="1">
      <c r="B79" s="17"/>
      <c r="C79" s="17" t="s">
        <v>100</v>
      </c>
      <c r="D79" s="17"/>
      <c r="E79" s="17"/>
      <c r="F79" s="36">
        <v>7519</v>
      </c>
      <c r="G79" s="36">
        <v>7571</v>
      </c>
      <c r="H79" s="36">
        <v>7657</v>
      </c>
      <c r="I79" s="36">
        <v>7350</v>
      </c>
      <c r="J79" s="36">
        <v>7607</v>
      </c>
      <c r="K79" s="36">
        <v>7730</v>
      </c>
      <c r="L79" s="36">
        <v>7420</v>
      </c>
      <c r="M79" s="37">
        <v>7157</v>
      </c>
      <c r="N79" s="38"/>
      <c r="O79" s="39">
        <v>-1.3</v>
      </c>
      <c r="P79" s="39">
        <v>-1.2</v>
      </c>
      <c r="Q79" s="39">
        <v>-1.7</v>
      </c>
      <c r="R79" s="40">
        <v>-0.2</v>
      </c>
    </row>
    <row r="80" spans="5:18" ht="3.75" customHeight="1" thickTop="1">
      <c r="E80" s="9"/>
      <c r="F80" s="26"/>
      <c r="G80" s="26"/>
      <c r="H80" s="26"/>
      <c r="I80" s="26"/>
      <c r="J80" s="26"/>
      <c r="K80" s="26"/>
      <c r="L80" s="26"/>
      <c r="M80" s="27"/>
      <c r="N80" s="28"/>
      <c r="O80" s="29"/>
      <c r="P80" s="29"/>
      <c r="Q80" s="29"/>
      <c r="R80" s="30"/>
    </row>
    <row r="81" spans="2:18" s="34" customFormat="1" ht="12.75" customHeight="1">
      <c r="B81" s="672" t="s">
        <v>99</v>
      </c>
      <c r="C81" s="674"/>
      <c r="D81" s="674"/>
      <c r="E81" s="673"/>
      <c r="F81" s="47"/>
      <c r="G81" s="47"/>
      <c r="H81" s="47"/>
      <c r="I81" s="47"/>
      <c r="J81" s="47"/>
      <c r="K81" s="47"/>
      <c r="L81" s="47"/>
      <c r="M81" s="48"/>
      <c r="N81" s="38"/>
      <c r="O81" s="39"/>
      <c r="P81" s="39"/>
      <c r="Q81" s="39"/>
      <c r="R81" s="40"/>
    </row>
    <row r="82" spans="2:18" ht="3.75" customHeight="1">
      <c r="B82" s="17"/>
      <c r="C82" s="17"/>
      <c r="D82" s="17"/>
      <c r="E82" s="9"/>
      <c r="F82" s="26"/>
      <c r="G82" s="26"/>
      <c r="H82" s="26"/>
      <c r="I82" s="26"/>
      <c r="J82" s="26"/>
      <c r="K82" s="26"/>
      <c r="L82" s="26"/>
      <c r="M82" s="27"/>
      <c r="N82" s="28"/>
      <c r="O82" s="29"/>
      <c r="P82" s="29"/>
      <c r="Q82" s="29"/>
      <c r="R82" s="30"/>
    </row>
    <row r="83" spans="2:18" s="34" customFormat="1" ht="12.75" customHeight="1" thickBot="1">
      <c r="B83" s="17"/>
      <c r="C83" s="17" t="s">
        <v>229</v>
      </c>
      <c r="D83" s="17"/>
      <c r="E83" s="17"/>
      <c r="F83" s="35">
        <v>3211</v>
      </c>
      <c r="G83" s="35">
        <v>3231</v>
      </c>
      <c r="H83" s="35">
        <v>3491</v>
      </c>
      <c r="I83" s="35">
        <v>3371</v>
      </c>
      <c r="J83" s="35">
        <v>3431</v>
      </c>
      <c r="K83" s="35">
        <v>3477</v>
      </c>
      <c r="L83" s="35">
        <v>3470</v>
      </c>
      <c r="M83" s="41">
        <v>3490</v>
      </c>
      <c r="N83" s="38"/>
      <c r="O83" s="39">
        <v>9.4</v>
      </c>
      <c r="P83" s="39">
        <v>7.9</v>
      </c>
      <c r="Q83" s="39">
        <v>8.6</v>
      </c>
      <c r="R83" s="40">
        <v>7.8</v>
      </c>
    </row>
    <row r="84" spans="2:18" ht="3.75" customHeight="1" thickTop="1">
      <c r="B84" s="17"/>
      <c r="C84" s="17"/>
      <c r="D84" s="17"/>
      <c r="E84" s="17"/>
      <c r="F84" s="26"/>
      <c r="G84" s="26"/>
      <c r="H84" s="26"/>
      <c r="I84" s="26"/>
      <c r="J84" s="26"/>
      <c r="K84" s="26"/>
      <c r="L84" s="26"/>
      <c r="M84" s="27"/>
      <c r="N84" s="38"/>
      <c r="O84" s="29"/>
      <c r="P84" s="29"/>
      <c r="Q84" s="29"/>
      <c r="R84" s="30"/>
    </row>
    <row r="85" spans="3:18" ht="12.75" customHeight="1">
      <c r="C85" s="9" t="s">
        <v>71</v>
      </c>
      <c r="E85" s="9"/>
      <c r="F85" s="26">
        <v>2233</v>
      </c>
      <c r="G85" s="26">
        <v>2208</v>
      </c>
      <c r="H85" s="26">
        <v>2345</v>
      </c>
      <c r="I85" s="26">
        <v>2250</v>
      </c>
      <c r="J85" s="26">
        <v>2271</v>
      </c>
      <c r="K85" s="26">
        <v>2290</v>
      </c>
      <c r="L85" s="26">
        <v>2249</v>
      </c>
      <c r="M85" s="27">
        <v>2264</v>
      </c>
      <c r="N85" s="28"/>
      <c r="O85" s="29"/>
      <c r="P85" s="29"/>
      <c r="Q85" s="29"/>
      <c r="R85" s="30">
        <v>5.6</v>
      </c>
    </row>
    <row r="86" spans="3:18" ht="12.75" customHeight="1">
      <c r="C86" s="9" t="s">
        <v>110</v>
      </c>
      <c r="E86" s="9"/>
      <c r="F86" s="26">
        <v>222</v>
      </c>
      <c r="G86" s="26">
        <v>227</v>
      </c>
      <c r="H86" s="26">
        <v>226</v>
      </c>
      <c r="I86" s="26">
        <v>229</v>
      </c>
      <c r="J86" s="26">
        <v>225</v>
      </c>
      <c r="K86" s="26">
        <v>249</v>
      </c>
      <c r="L86" s="26">
        <v>228</v>
      </c>
      <c r="M86" s="27">
        <v>229</v>
      </c>
      <c r="N86" s="28"/>
      <c r="O86" s="29"/>
      <c r="P86" s="29"/>
      <c r="Q86" s="29"/>
      <c r="R86" s="30">
        <v>0.6</v>
      </c>
    </row>
    <row r="87" spans="3:18" ht="12.75" customHeight="1">
      <c r="C87" s="9" t="s">
        <v>0</v>
      </c>
      <c r="E87" s="9"/>
      <c r="F87" s="26">
        <v>266</v>
      </c>
      <c r="G87" s="26">
        <v>286</v>
      </c>
      <c r="H87" s="26">
        <v>335</v>
      </c>
      <c r="I87" s="26">
        <v>329</v>
      </c>
      <c r="J87" s="26">
        <v>377</v>
      </c>
      <c r="K87" s="26">
        <v>380</v>
      </c>
      <c r="L87" s="26">
        <v>367</v>
      </c>
      <c r="M87" s="27">
        <v>396</v>
      </c>
      <c r="N87" s="28"/>
      <c r="O87" s="29"/>
      <c r="P87" s="29"/>
      <c r="Q87" s="29"/>
      <c r="R87" s="30">
        <v>24.6</v>
      </c>
    </row>
    <row r="88" spans="3:18" ht="12.75" customHeight="1">
      <c r="C88" s="9" t="s">
        <v>116</v>
      </c>
      <c r="E88" s="9"/>
      <c r="F88" s="26">
        <v>91</v>
      </c>
      <c r="G88" s="26">
        <v>99</v>
      </c>
      <c r="H88" s="26">
        <v>104</v>
      </c>
      <c r="I88" s="26">
        <v>105</v>
      </c>
      <c r="J88" s="26">
        <v>105</v>
      </c>
      <c r="K88" s="26">
        <v>108</v>
      </c>
      <c r="L88" s="26">
        <v>116</v>
      </c>
      <c r="M88" s="27">
        <v>111</v>
      </c>
      <c r="N88" s="28"/>
      <c r="O88" s="29"/>
      <c r="P88" s="29"/>
      <c r="Q88" s="29"/>
      <c r="R88" s="30">
        <v>4.2</v>
      </c>
    </row>
    <row r="89" spans="3:18" ht="12.75" customHeight="1">
      <c r="C89" s="9" t="s">
        <v>32</v>
      </c>
      <c r="E89" s="9"/>
      <c r="F89" s="26">
        <v>173</v>
      </c>
      <c r="G89" s="26">
        <v>164</v>
      </c>
      <c r="H89" s="26">
        <v>200</v>
      </c>
      <c r="I89" s="26">
        <v>200</v>
      </c>
      <c r="J89" s="26">
        <v>181</v>
      </c>
      <c r="K89" s="26">
        <v>190</v>
      </c>
      <c r="L89" s="26">
        <v>201</v>
      </c>
      <c r="M89" s="27">
        <v>214</v>
      </c>
      <c r="N89" s="28"/>
      <c r="O89" s="29"/>
      <c r="P89" s="29"/>
      <c r="Q89" s="29"/>
      <c r="R89" s="30">
        <v>12.7</v>
      </c>
    </row>
    <row r="90" spans="2:18" s="34" customFormat="1" ht="12.75" customHeight="1">
      <c r="B90" s="17"/>
      <c r="C90" s="17" t="s">
        <v>100</v>
      </c>
      <c r="D90" s="17"/>
      <c r="E90" s="17"/>
      <c r="F90" s="42">
        <v>2985</v>
      </c>
      <c r="G90" s="42">
        <v>2984</v>
      </c>
      <c r="H90" s="42">
        <v>3210</v>
      </c>
      <c r="I90" s="42">
        <v>3113</v>
      </c>
      <c r="J90" s="42">
        <v>3159</v>
      </c>
      <c r="K90" s="42">
        <v>3217</v>
      </c>
      <c r="L90" s="42">
        <v>3161</v>
      </c>
      <c r="M90" s="43">
        <v>3214</v>
      </c>
      <c r="N90" s="38"/>
      <c r="O90" s="39">
        <v>8.7</v>
      </c>
      <c r="P90" s="39">
        <v>8.2</v>
      </c>
      <c r="Q90" s="39">
        <v>7.6</v>
      </c>
      <c r="R90" s="40">
        <v>7.6</v>
      </c>
    </row>
    <row r="91" spans="3:18" ht="3.75" customHeight="1">
      <c r="C91" s="17"/>
      <c r="D91" s="17"/>
      <c r="E91" s="9"/>
      <c r="F91" s="26"/>
      <c r="G91" s="26"/>
      <c r="H91" s="26"/>
      <c r="I91" s="26"/>
      <c r="J91" s="26"/>
      <c r="K91" s="26"/>
      <c r="L91" s="26"/>
      <c r="M91" s="27"/>
      <c r="N91" s="28"/>
      <c r="O91" s="29"/>
      <c r="P91" s="29"/>
      <c r="Q91" s="29"/>
      <c r="R91" s="30"/>
    </row>
    <row r="92" spans="2:18" ht="12.75" customHeight="1">
      <c r="B92" s="17"/>
      <c r="C92" s="9" t="s">
        <v>71</v>
      </c>
      <c r="E92" s="9"/>
      <c r="F92" s="26">
        <v>775</v>
      </c>
      <c r="G92" s="26">
        <v>724</v>
      </c>
      <c r="H92" s="26">
        <v>761</v>
      </c>
      <c r="I92" s="26">
        <v>781</v>
      </c>
      <c r="J92" s="26">
        <v>813</v>
      </c>
      <c r="K92" s="26">
        <v>808</v>
      </c>
      <c r="L92" s="26">
        <v>790</v>
      </c>
      <c r="M92" s="27">
        <v>842</v>
      </c>
      <c r="N92" s="28"/>
      <c r="O92" s="44"/>
      <c r="P92" s="44"/>
      <c r="Q92" s="44"/>
      <c r="R92" s="45"/>
    </row>
    <row r="93" spans="2:18" ht="12.75" customHeight="1">
      <c r="B93" s="17"/>
      <c r="C93" s="9" t="s">
        <v>110</v>
      </c>
      <c r="E93" s="9"/>
      <c r="F93" s="26">
        <v>39</v>
      </c>
      <c r="G93" s="26">
        <v>40</v>
      </c>
      <c r="H93" s="26">
        <v>47</v>
      </c>
      <c r="I93" s="26">
        <v>45</v>
      </c>
      <c r="J93" s="26">
        <v>44</v>
      </c>
      <c r="K93" s="26">
        <v>63</v>
      </c>
      <c r="L93" s="26">
        <v>49</v>
      </c>
      <c r="M93" s="27">
        <v>51</v>
      </c>
      <c r="N93" s="28"/>
      <c r="O93" s="44"/>
      <c r="P93" s="44"/>
      <c r="Q93" s="44"/>
      <c r="R93" s="45"/>
    </row>
    <row r="94" spans="2:18" ht="12.75" customHeight="1">
      <c r="B94" s="17"/>
      <c r="C94" s="9" t="s">
        <v>0</v>
      </c>
      <c r="E94" s="9"/>
      <c r="F94" s="26">
        <v>55</v>
      </c>
      <c r="G94" s="26">
        <v>56</v>
      </c>
      <c r="H94" s="26">
        <v>64</v>
      </c>
      <c r="I94" s="26">
        <v>72</v>
      </c>
      <c r="J94" s="26">
        <v>87</v>
      </c>
      <c r="K94" s="26">
        <v>89</v>
      </c>
      <c r="L94" s="26">
        <v>83</v>
      </c>
      <c r="M94" s="27">
        <v>88</v>
      </c>
      <c r="N94" s="28"/>
      <c r="O94" s="44"/>
      <c r="P94" s="44"/>
      <c r="Q94" s="44"/>
      <c r="R94" s="45"/>
    </row>
    <row r="95" spans="2:18" ht="12.75" customHeight="1">
      <c r="B95" s="17"/>
      <c r="C95" s="9" t="s">
        <v>116</v>
      </c>
      <c r="E95" s="9"/>
      <c r="F95" s="26">
        <v>2</v>
      </c>
      <c r="G95" s="26">
        <v>1</v>
      </c>
      <c r="H95" s="26">
        <v>2</v>
      </c>
      <c r="I95" s="26">
        <v>2</v>
      </c>
      <c r="J95" s="26">
        <v>3</v>
      </c>
      <c r="K95" s="26">
        <v>3</v>
      </c>
      <c r="L95" s="26">
        <v>3</v>
      </c>
      <c r="M95" s="27">
        <v>6</v>
      </c>
      <c r="N95" s="28"/>
      <c r="O95" s="44"/>
      <c r="P95" s="44"/>
      <c r="Q95" s="44"/>
      <c r="R95" s="45"/>
    </row>
    <row r="96" spans="2:18" ht="12.75" customHeight="1">
      <c r="B96" s="17"/>
      <c r="C96" s="9" t="s">
        <v>32</v>
      </c>
      <c r="E96" s="9"/>
      <c r="F96" s="26">
        <v>83</v>
      </c>
      <c r="G96" s="26">
        <v>78</v>
      </c>
      <c r="H96" s="26">
        <v>89</v>
      </c>
      <c r="I96" s="26">
        <v>88</v>
      </c>
      <c r="J96" s="26">
        <v>92</v>
      </c>
      <c r="K96" s="26">
        <v>93</v>
      </c>
      <c r="L96" s="26">
        <v>99</v>
      </c>
      <c r="M96" s="27">
        <v>109</v>
      </c>
      <c r="N96" s="28"/>
      <c r="O96" s="44"/>
      <c r="P96" s="44"/>
      <c r="Q96" s="44"/>
      <c r="R96" s="45"/>
    </row>
    <row r="97" spans="2:18" s="34" customFormat="1" ht="12.75" customHeight="1">
      <c r="B97" s="17"/>
      <c r="C97" s="17" t="s">
        <v>47</v>
      </c>
      <c r="D97" s="17"/>
      <c r="E97" s="17"/>
      <c r="F97" s="42">
        <v>954</v>
      </c>
      <c r="G97" s="42">
        <v>899</v>
      </c>
      <c r="H97" s="42">
        <v>963</v>
      </c>
      <c r="I97" s="42">
        <v>988</v>
      </c>
      <c r="J97" s="42">
        <v>1039</v>
      </c>
      <c r="K97" s="42">
        <v>1056</v>
      </c>
      <c r="L97" s="42">
        <v>1024</v>
      </c>
      <c r="M97" s="43">
        <v>1096</v>
      </c>
      <c r="N97" s="38"/>
      <c r="O97" s="39">
        <v>16.8</v>
      </c>
      <c r="P97" s="39">
        <v>20.1</v>
      </c>
      <c r="Q97" s="39">
        <v>20</v>
      </c>
      <c r="R97" s="40">
        <v>21.1</v>
      </c>
    </row>
    <row r="98" spans="5:18" ht="3.75" customHeight="1">
      <c r="E98" s="9"/>
      <c r="F98" s="26"/>
      <c r="G98" s="26"/>
      <c r="H98" s="26"/>
      <c r="I98" s="26"/>
      <c r="J98" s="26"/>
      <c r="K98" s="26"/>
      <c r="L98" s="26"/>
      <c r="M98" s="27"/>
      <c r="N98" s="28"/>
      <c r="O98" s="29"/>
      <c r="P98" s="29"/>
      <c r="Q98" s="29"/>
      <c r="R98" s="30"/>
    </row>
    <row r="99" spans="2:18" ht="12.75" customHeight="1">
      <c r="B99" s="17"/>
      <c r="C99" s="9" t="s">
        <v>71</v>
      </c>
      <c r="E99" s="9"/>
      <c r="F99" s="26">
        <v>841</v>
      </c>
      <c r="G99" s="26">
        <v>865</v>
      </c>
      <c r="H99" s="26">
        <v>938</v>
      </c>
      <c r="I99" s="26">
        <v>884</v>
      </c>
      <c r="J99" s="26">
        <v>863</v>
      </c>
      <c r="K99" s="26">
        <v>877</v>
      </c>
      <c r="L99" s="26">
        <v>862</v>
      </c>
      <c r="M99" s="27">
        <v>850</v>
      </c>
      <c r="N99" s="28"/>
      <c r="O99" s="44"/>
      <c r="P99" s="44"/>
      <c r="Q99" s="44"/>
      <c r="R99" s="45"/>
    </row>
    <row r="100" spans="2:18" ht="12.75" customHeight="1">
      <c r="B100" s="17"/>
      <c r="C100" s="9" t="s">
        <v>110</v>
      </c>
      <c r="E100" s="9"/>
      <c r="F100" s="26">
        <v>74</v>
      </c>
      <c r="G100" s="26">
        <v>76</v>
      </c>
      <c r="H100" s="26">
        <v>64</v>
      </c>
      <c r="I100" s="26">
        <v>71</v>
      </c>
      <c r="J100" s="26">
        <v>72</v>
      </c>
      <c r="K100" s="26">
        <v>75</v>
      </c>
      <c r="L100" s="26">
        <v>70</v>
      </c>
      <c r="M100" s="27">
        <v>72</v>
      </c>
      <c r="N100" s="28"/>
      <c r="O100" s="44"/>
      <c r="P100" s="44"/>
      <c r="Q100" s="44"/>
      <c r="R100" s="45"/>
    </row>
    <row r="101" spans="2:18" ht="12.75" customHeight="1">
      <c r="B101" s="17"/>
      <c r="C101" s="9" t="s">
        <v>0</v>
      </c>
      <c r="E101" s="9"/>
      <c r="F101" s="26">
        <v>120</v>
      </c>
      <c r="G101" s="26">
        <v>134</v>
      </c>
      <c r="H101" s="26">
        <v>166</v>
      </c>
      <c r="I101" s="26">
        <v>157</v>
      </c>
      <c r="J101" s="26">
        <v>176</v>
      </c>
      <c r="K101" s="26">
        <v>172</v>
      </c>
      <c r="L101" s="26">
        <v>164</v>
      </c>
      <c r="M101" s="27">
        <v>178</v>
      </c>
      <c r="N101" s="28"/>
      <c r="O101" s="44"/>
      <c r="P101" s="44"/>
      <c r="Q101" s="44"/>
      <c r="R101" s="45"/>
    </row>
    <row r="102" spans="2:18" ht="12.75" customHeight="1">
      <c r="B102" s="17"/>
      <c r="C102" s="9" t="s">
        <v>116</v>
      </c>
      <c r="E102" s="9"/>
      <c r="F102" s="26">
        <v>47</v>
      </c>
      <c r="G102" s="26">
        <v>54</v>
      </c>
      <c r="H102" s="26">
        <v>57</v>
      </c>
      <c r="I102" s="26">
        <v>58</v>
      </c>
      <c r="J102" s="26">
        <v>55</v>
      </c>
      <c r="K102" s="26">
        <v>53</v>
      </c>
      <c r="L102" s="26">
        <v>60</v>
      </c>
      <c r="M102" s="27">
        <v>57</v>
      </c>
      <c r="N102" s="28"/>
      <c r="O102" s="44"/>
      <c r="P102" s="44"/>
      <c r="Q102" s="44"/>
      <c r="R102" s="45"/>
    </row>
    <row r="103" spans="2:18" ht="12.75" customHeight="1">
      <c r="B103" s="17"/>
      <c r="C103" s="9" t="s">
        <v>32</v>
      </c>
      <c r="E103" s="9"/>
      <c r="F103" s="26">
        <v>51</v>
      </c>
      <c r="G103" s="26">
        <v>48</v>
      </c>
      <c r="H103" s="26">
        <v>68</v>
      </c>
      <c r="I103" s="26">
        <v>66</v>
      </c>
      <c r="J103" s="26">
        <v>57</v>
      </c>
      <c r="K103" s="26">
        <v>60</v>
      </c>
      <c r="L103" s="26">
        <v>66</v>
      </c>
      <c r="M103" s="27">
        <v>69</v>
      </c>
      <c r="N103" s="28"/>
      <c r="O103" s="44"/>
      <c r="P103" s="44"/>
      <c r="Q103" s="44"/>
      <c r="R103" s="45"/>
    </row>
    <row r="104" spans="2:18" s="34" customFormat="1" ht="12.75" customHeight="1">
      <c r="B104" s="17"/>
      <c r="C104" s="17" t="s">
        <v>173</v>
      </c>
      <c r="D104" s="17"/>
      <c r="E104" s="17"/>
      <c r="F104" s="42">
        <v>1133</v>
      </c>
      <c r="G104" s="42">
        <v>1177</v>
      </c>
      <c r="H104" s="42">
        <v>1293</v>
      </c>
      <c r="I104" s="42">
        <v>1236</v>
      </c>
      <c r="J104" s="42">
        <v>1223</v>
      </c>
      <c r="K104" s="42">
        <v>1237</v>
      </c>
      <c r="L104" s="42">
        <v>1222</v>
      </c>
      <c r="M104" s="43">
        <v>1226</v>
      </c>
      <c r="N104" s="38"/>
      <c r="O104" s="39">
        <v>7.8</v>
      </c>
      <c r="P104" s="39">
        <v>6.7</v>
      </c>
      <c r="Q104" s="39">
        <v>8</v>
      </c>
      <c r="R104" s="40">
        <v>6</v>
      </c>
    </row>
    <row r="105" spans="2:18" s="34" customFormat="1" ht="4.5" customHeight="1">
      <c r="B105" s="17"/>
      <c r="C105" s="17"/>
      <c r="D105" s="17"/>
      <c r="E105" s="17"/>
      <c r="F105" s="50"/>
      <c r="G105" s="50"/>
      <c r="H105" s="50"/>
      <c r="I105" s="50"/>
      <c r="J105" s="50"/>
      <c r="K105" s="50"/>
      <c r="L105" s="50"/>
      <c r="M105" s="48"/>
      <c r="N105" s="38"/>
      <c r="O105" s="39"/>
      <c r="P105" s="39"/>
      <c r="Q105" s="39"/>
      <c r="R105" s="40"/>
    </row>
    <row r="106" spans="2:18" s="34" customFormat="1" ht="12.75" customHeight="1">
      <c r="B106" s="17"/>
      <c r="C106" s="46" t="s">
        <v>271</v>
      </c>
      <c r="D106" s="17"/>
      <c r="E106" s="17"/>
      <c r="F106" s="26">
        <v>336</v>
      </c>
      <c r="G106" s="26">
        <v>329</v>
      </c>
      <c r="H106" s="26">
        <v>327</v>
      </c>
      <c r="I106" s="26">
        <v>281</v>
      </c>
      <c r="J106" s="26">
        <v>287</v>
      </c>
      <c r="K106" s="26">
        <v>306</v>
      </c>
      <c r="L106" s="26">
        <v>311</v>
      </c>
      <c r="M106" s="27">
        <v>300</v>
      </c>
      <c r="N106" s="38"/>
      <c r="O106" s="29">
        <v>-1</v>
      </c>
      <c r="P106" s="29">
        <v>1.2</v>
      </c>
      <c r="Q106" s="29">
        <v>-1.5</v>
      </c>
      <c r="R106" s="30">
        <v>7.2</v>
      </c>
    </row>
    <row r="107" spans="5:18" ht="3.75" customHeight="1">
      <c r="E107" s="9"/>
      <c r="F107" s="26"/>
      <c r="G107" s="26"/>
      <c r="H107" s="26"/>
      <c r="I107" s="26"/>
      <c r="J107" s="26"/>
      <c r="K107" s="26"/>
      <c r="L107" s="26"/>
      <c r="M107" s="27"/>
      <c r="N107" s="28"/>
      <c r="O107" s="29"/>
      <c r="P107" s="29"/>
      <c r="Q107" s="29"/>
      <c r="R107" s="30"/>
    </row>
    <row r="108" spans="2:18" s="34" customFormat="1" ht="12.75" customHeight="1">
      <c r="B108" s="17"/>
      <c r="C108" s="17" t="s">
        <v>37</v>
      </c>
      <c r="D108" s="17"/>
      <c r="E108" s="17"/>
      <c r="F108" s="47">
        <v>898</v>
      </c>
      <c r="G108" s="47">
        <v>908</v>
      </c>
      <c r="H108" s="47">
        <v>955</v>
      </c>
      <c r="I108" s="47">
        <v>889</v>
      </c>
      <c r="J108" s="47">
        <v>897</v>
      </c>
      <c r="K108" s="47">
        <v>924</v>
      </c>
      <c r="L108" s="47">
        <v>915</v>
      </c>
      <c r="M108" s="48">
        <v>892</v>
      </c>
      <c r="N108" s="38"/>
      <c r="O108" s="39">
        <v>1.5</v>
      </c>
      <c r="P108" s="39">
        <v>-1.2</v>
      </c>
      <c r="Q108" s="39">
        <v>-4.1</v>
      </c>
      <c r="R108" s="40">
        <v>-3.4</v>
      </c>
    </row>
    <row r="109" spans="3:18" ht="12.75" customHeight="1">
      <c r="C109" s="9" t="s">
        <v>181</v>
      </c>
      <c r="E109" s="9"/>
      <c r="F109" s="26">
        <v>0</v>
      </c>
      <c r="G109" s="26">
        <v>0</v>
      </c>
      <c r="H109" s="26">
        <v>-1</v>
      </c>
      <c r="I109" s="26">
        <v>0</v>
      </c>
      <c r="J109" s="26">
        <v>0</v>
      </c>
      <c r="K109" s="26">
        <v>0</v>
      </c>
      <c r="L109" s="26">
        <v>0</v>
      </c>
      <c r="M109" s="27">
        <v>0</v>
      </c>
      <c r="N109" s="28"/>
      <c r="O109" s="29"/>
      <c r="P109" s="29"/>
      <c r="Q109" s="29"/>
      <c r="R109" s="30"/>
    </row>
    <row r="110" spans="2:18" s="34" customFormat="1" ht="12.75" customHeight="1" thickBot="1">
      <c r="B110" s="17"/>
      <c r="C110" s="17" t="s">
        <v>100</v>
      </c>
      <c r="D110" s="17"/>
      <c r="E110" s="17"/>
      <c r="F110" s="36">
        <v>2985</v>
      </c>
      <c r="G110" s="36">
        <v>2984</v>
      </c>
      <c r="H110" s="36">
        <v>3210</v>
      </c>
      <c r="I110" s="36">
        <v>3113</v>
      </c>
      <c r="J110" s="36">
        <v>3159</v>
      </c>
      <c r="K110" s="36">
        <v>3217</v>
      </c>
      <c r="L110" s="36">
        <v>3161</v>
      </c>
      <c r="M110" s="37">
        <v>3214</v>
      </c>
      <c r="N110" s="38"/>
      <c r="O110" s="51">
        <v>8.7</v>
      </c>
      <c r="P110" s="51">
        <v>8.2</v>
      </c>
      <c r="Q110" s="51">
        <v>7.6</v>
      </c>
      <c r="R110" s="52">
        <v>7.6</v>
      </c>
    </row>
    <row r="111" spans="5:18" ht="3.75" customHeight="1" thickTop="1">
      <c r="E111" s="9"/>
      <c r="F111" s="53"/>
      <c r="G111" s="53"/>
      <c r="H111" s="53"/>
      <c r="I111" s="53"/>
      <c r="J111" s="53"/>
      <c r="K111" s="53"/>
      <c r="L111" s="53"/>
      <c r="M111" s="26"/>
      <c r="N111" s="54"/>
      <c r="O111" s="55"/>
      <c r="P111" s="55"/>
      <c r="Q111" s="55"/>
      <c r="R111" s="55"/>
    </row>
    <row r="112" spans="5:18" ht="3.75" customHeight="1">
      <c r="E112" s="9"/>
      <c r="F112" s="56"/>
      <c r="G112" s="56"/>
      <c r="H112" s="56"/>
      <c r="I112" s="56"/>
      <c r="J112" s="56"/>
      <c r="K112" s="56"/>
      <c r="L112" s="56"/>
      <c r="M112" s="56"/>
      <c r="N112" s="9"/>
      <c r="O112" s="57"/>
      <c r="P112" s="57"/>
      <c r="Q112" s="57"/>
      <c r="R112" s="57"/>
    </row>
    <row r="113" spans="2:18" ht="12.75" customHeight="1">
      <c r="B113" s="669" t="s">
        <v>85</v>
      </c>
      <c r="C113" s="669"/>
      <c r="D113" s="58"/>
      <c r="E113" s="9"/>
      <c r="F113" s="56"/>
      <c r="G113" s="56"/>
      <c r="H113" s="59"/>
      <c r="I113" s="59"/>
      <c r="J113" s="59"/>
      <c r="K113" s="59"/>
      <c r="L113" s="59"/>
      <c r="M113" s="59"/>
      <c r="N113" s="9"/>
      <c r="O113" s="57"/>
      <c r="P113" s="57"/>
      <c r="Q113" s="57"/>
      <c r="R113" s="57"/>
    </row>
    <row r="114" spans="2:18" ht="51" customHeight="1">
      <c r="B114" s="60" t="s">
        <v>76</v>
      </c>
      <c r="C114" s="667" t="s">
        <v>458</v>
      </c>
      <c r="D114" s="667"/>
      <c r="E114" s="668"/>
      <c r="F114" s="668"/>
      <c r="G114" s="668"/>
      <c r="H114" s="668"/>
      <c r="I114" s="668"/>
      <c r="J114" s="668"/>
      <c r="K114" s="668"/>
      <c r="L114" s="668"/>
      <c r="M114" s="668"/>
      <c r="N114" s="668"/>
      <c r="O114" s="668"/>
      <c r="P114" s="668"/>
      <c r="Q114" s="668"/>
      <c r="R114" s="668"/>
    </row>
    <row r="115" spans="2:18" ht="12.75" customHeight="1">
      <c r="B115" s="60" t="s">
        <v>77</v>
      </c>
      <c r="C115" s="670" t="s">
        <v>109</v>
      </c>
      <c r="D115" s="670"/>
      <c r="E115" s="668"/>
      <c r="F115" s="668"/>
      <c r="G115" s="668"/>
      <c r="H115" s="668"/>
      <c r="I115" s="668"/>
      <c r="J115" s="668"/>
      <c r="K115" s="668"/>
      <c r="L115" s="668"/>
      <c r="M115" s="668"/>
      <c r="N115" s="668"/>
      <c r="O115" s="668"/>
      <c r="P115" s="668"/>
      <c r="Q115" s="668"/>
      <c r="R115" s="61"/>
    </row>
    <row r="116" spans="2:18" ht="12.75">
      <c r="B116" s="62">
        <v>3</v>
      </c>
      <c r="C116" s="665" t="s">
        <v>127</v>
      </c>
      <c r="D116" s="666"/>
      <c r="E116" s="666"/>
      <c r="F116" s="666"/>
      <c r="G116" s="666"/>
      <c r="H116" s="63"/>
      <c r="I116" s="63"/>
      <c r="J116" s="63"/>
      <c r="K116" s="63"/>
      <c r="L116" s="63"/>
      <c r="M116" s="63"/>
      <c r="N116" s="63"/>
      <c r="O116" s="63"/>
      <c r="P116" s="63"/>
      <c r="Q116" s="63"/>
      <c r="R116" s="63"/>
    </row>
    <row r="117" spans="2:18" ht="12.75">
      <c r="B117" s="62">
        <v>4</v>
      </c>
      <c r="C117" s="665" t="s">
        <v>124</v>
      </c>
      <c r="D117" s="666"/>
      <c r="E117" s="666"/>
      <c r="F117" s="666"/>
      <c r="G117" s="666"/>
      <c r="H117" s="63"/>
      <c r="I117" s="63"/>
      <c r="J117" s="63"/>
      <c r="K117" s="63"/>
      <c r="L117" s="63"/>
      <c r="M117" s="63"/>
      <c r="N117" s="63"/>
      <c r="O117" s="63"/>
      <c r="P117" s="63"/>
      <c r="Q117" s="63"/>
      <c r="R117" s="63"/>
    </row>
  </sheetData>
  <sheetProtection formatCells="0" formatColumns="0" formatRows="0" sort="0" autoFilter="0" pivotTables="0"/>
  <mergeCells count="9">
    <mergeCell ref="C116:G116"/>
    <mergeCell ref="C117:G117"/>
    <mergeCell ref="C114:R114"/>
    <mergeCell ref="B113:C113"/>
    <mergeCell ref="C115:Q115"/>
    <mergeCell ref="O1:R1"/>
    <mergeCell ref="B5:C5"/>
    <mergeCell ref="B19:C19"/>
    <mergeCell ref="B81:E81"/>
  </mergeCells>
  <printOptions/>
  <pageMargins left="0.7480314960629921" right="0.7480314960629921" top="0.984251968503937" bottom="0.984251968503937" header="0.5118110236220472" footer="0.5118110236220472"/>
  <pageSetup fitToHeight="1" fitToWidth="1" horizontalDpi="300" verticalDpi="300" orientation="portrait" scale="50" r:id="rId1"/>
  <headerFooter alignWithMargins="0">
    <oddHeader>&amp;LVodafone Group Plc&amp;C01 Quarterly revenue</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E14"/>
  <sheetViews>
    <sheetView zoomScalePageLayoutView="0" workbookViewId="0" topLeftCell="A1">
      <selection activeCell="A1" sqref="A1"/>
    </sheetView>
  </sheetViews>
  <sheetFormatPr defaultColWidth="9.140625" defaultRowHeight="12.75" customHeight="1"/>
  <cols>
    <col min="1" max="1" width="9.140625" style="643" customWidth="1"/>
    <col min="2" max="2" width="71.140625" style="540" customWidth="1"/>
    <col min="3" max="3" width="14.28125" style="540" customWidth="1"/>
    <col min="4" max="4" width="1.7109375" style="570" customWidth="1"/>
    <col min="5" max="5" width="14.28125" style="540" customWidth="1"/>
    <col min="6" max="16384" width="9.140625" style="540" customWidth="1"/>
  </cols>
  <sheetData>
    <row r="1" spans="1:4" s="568" customFormat="1" ht="15">
      <c r="A1" s="568" t="s">
        <v>457</v>
      </c>
      <c r="B1" s="641" t="s">
        <v>327</v>
      </c>
      <c r="C1" s="481"/>
      <c r="D1" s="586"/>
    </row>
    <row r="2" spans="2:4" s="568" customFormat="1" ht="12.75">
      <c r="B2" s="537" t="s">
        <v>410</v>
      </c>
      <c r="D2" s="586"/>
    </row>
    <row r="3" ht="3.75" customHeight="1"/>
    <row r="4" spans="2:5" ht="12.75">
      <c r="B4" s="445"/>
      <c r="C4" s="640">
        <v>2012</v>
      </c>
      <c r="E4" s="639">
        <v>2011</v>
      </c>
    </row>
    <row r="5" spans="2:5" ht="12.75">
      <c r="B5" s="564"/>
      <c r="C5" s="653" t="s">
        <v>13</v>
      </c>
      <c r="D5" s="582"/>
      <c r="E5" s="603" t="s">
        <v>13</v>
      </c>
    </row>
    <row r="6" spans="2:5" ht="3.75" customHeight="1">
      <c r="B6" s="552"/>
      <c r="C6" s="654"/>
      <c r="D6" s="567"/>
      <c r="E6" s="445"/>
    </row>
    <row r="7" spans="2:5" ht="12.75">
      <c r="B7" s="638" t="s">
        <v>409</v>
      </c>
      <c r="C7" s="655"/>
      <c r="D7" s="580"/>
      <c r="E7" s="579"/>
    </row>
    <row r="8" spans="2:5" ht="25.5" customHeight="1">
      <c r="B8" s="552" t="s">
        <v>408</v>
      </c>
      <c r="C8" s="656">
        <v>3102</v>
      </c>
      <c r="D8" s="637"/>
      <c r="E8" s="637">
        <v>2976</v>
      </c>
    </row>
    <row r="9" spans="2:5" ht="25.5" customHeight="1">
      <c r="B9" s="552" t="s">
        <v>407</v>
      </c>
      <c r="C9" s="656">
        <v>1536</v>
      </c>
      <c r="D9" s="637"/>
      <c r="E9" s="637">
        <v>1492</v>
      </c>
    </row>
    <row r="10" spans="2:5" ht="12.75" customHeight="1">
      <c r="B10" s="552" t="s">
        <v>406</v>
      </c>
      <c r="C10" s="656">
        <v>2016</v>
      </c>
      <c r="D10" s="637"/>
      <c r="E10" s="637">
        <v>0</v>
      </c>
    </row>
    <row r="11" spans="2:5" ht="12.75" customHeight="1" thickBot="1">
      <c r="B11" s="650"/>
      <c r="C11" s="662">
        <v>6654</v>
      </c>
      <c r="D11" s="663"/>
      <c r="E11" s="663">
        <v>4468</v>
      </c>
    </row>
    <row r="12" spans="2:5" ht="12.75" customHeight="1">
      <c r="B12" s="552"/>
      <c r="C12" s="657"/>
      <c r="D12" s="635"/>
      <c r="E12" s="636"/>
    </row>
    <row r="13" spans="2:5" ht="12.75" customHeight="1">
      <c r="B13" s="638" t="s">
        <v>405</v>
      </c>
      <c r="C13" s="657"/>
      <c r="D13" s="635"/>
      <c r="E13" s="636"/>
    </row>
    <row r="14" spans="2:5" ht="25.5" customHeight="1" thickBot="1">
      <c r="B14" s="651" t="s">
        <v>451</v>
      </c>
      <c r="C14" s="658">
        <v>3195</v>
      </c>
      <c r="D14" s="652"/>
      <c r="E14" s="652">
        <v>3106</v>
      </c>
    </row>
  </sheetData>
  <sheetProtection formatCells="0" formatColumns="0" formatRows="0" sort="0" autoFilter="0" pivotTables="0"/>
  <printOptions/>
  <pageMargins left="0.7480314960629921" right="0.7480314960629921" top="0.984251968503937" bottom="0.984251968503937" header="0.5118110236220472" footer="0.5118110236220472"/>
  <pageSetup fitToHeight="1" fitToWidth="1" horizontalDpi="300" verticalDpi="300" orientation="portrait" scale="89" r:id="rId1"/>
  <headerFooter alignWithMargins="0">
    <oddHeader>&amp;LVodafone Group Plc&amp;CNote 2 - Dividends</oddHeader>
  </headerFooter>
  <colBreaks count="1" manualBreakCount="1">
    <brk id="6"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B1:S306"/>
  <sheetViews>
    <sheetView showGridLines="0" zoomScale="85" zoomScaleNormal="85" zoomScaleSheetLayoutView="75" zoomScalePageLayoutView="0" workbookViewId="0" topLeftCell="A1">
      <pane xSplit="4" ySplit="2" topLeftCell="E3" activePane="bottomRight" state="frozen"/>
      <selection pane="topLeft" activeCell="A1" sqref="A1"/>
      <selection pane="topRight" activeCell="A1" sqref="A1"/>
      <selection pane="bottomLeft" activeCell="A1" sqref="A1"/>
      <selection pane="bottomRight" activeCell="E3" sqref="E3"/>
    </sheetView>
  </sheetViews>
  <sheetFormatPr defaultColWidth="9.140625" defaultRowHeight="12.75" customHeight="1"/>
  <cols>
    <col min="1" max="1" width="9.140625" style="65" customWidth="1"/>
    <col min="2" max="2" width="3.140625" style="67" customWidth="1"/>
    <col min="3" max="3" width="30.8515625" style="64" customWidth="1"/>
    <col min="4" max="4" width="3.7109375" style="64" customWidth="1"/>
    <col min="5" max="8" width="9.00390625" style="182" customWidth="1"/>
    <col min="9" max="9" width="3.7109375" style="70" customWidth="1"/>
    <col min="10" max="10" width="9.00390625" style="182" customWidth="1"/>
    <col min="11" max="11" width="10.57421875" style="182" customWidth="1"/>
    <col min="12" max="12" width="4.7109375" style="182" customWidth="1"/>
    <col min="13" max="15" width="8.7109375" style="183" customWidth="1"/>
    <col min="16" max="16" width="8.7109375" style="184" customWidth="1"/>
    <col min="17" max="17" width="3.7109375" style="183" customWidth="1"/>
    <col min="18" max="19" width="8.7109375" style="34" customWidth="1"/>
    <col min="20" max="20" width="9.140625" style="67" customWidth="1"/>
    <col min="21" max="16384" width="9.140625" style="65" customWidth="1"/>
  </cols>
  <sheetData>
    <row r="1" spans="2:19" ht="12.75" customHeight="1">
      <c r="B1" s="481"/>
      <c r="C1" s="67"/>
      <c r="D1" s="67"/>
      <c r="E1" s="68"/>
      <c r="F1" s="68"/>
      <c r="G1" s="68"/>
      <c r="H1" s="68"/>
      <c r="I1" s="68"/>
      <c r="J1" s="69"/>
      <c r="K1" s="69"/>
      <c r="L1" s="70"/>
      <c r="M1" s="683" t="s">
        <v>272</v>
      </c>
      <c r="N1" s="683"/>
      <c r="O1" s="683"/>
      <c r="P1" s="683"/>
      <c r="Q1" s="683"/>
      <c r="R1" s="683"/>
      <c r="S1" s="71"/>
    </row>
    <row r="2" spans="3:19" ht="12.75" customHeight="1">
      <c r="C2" s="67"/>
      <c r="D2" s="67"/>
      <c r="E2" s="72" t="s">
        <v>154</v>
      </c>
      <c r="F2" s="73" t="s">
        <v>144</v>
      </c>
      <c r="G2" s="72" t="s">
        <v>40</v>
      </c>
      <c r="H2" s="74" t="s">
        <v>29</v>
      </c>
      <c r="I2" s="74"/>
      <c r="J2" s="73" t="s">
        <v>25</v>
      </c>
      <c r="K2" s="75" t="s">
        <v>201</v>
      </c>
      <c r="L2" s="76">
        <v>1</v>
      </c>
      <c r="M2" s="77" t="s">
        <v>154</v>
      </c>
      <c r="N2" s="77" t="s">
        <v>144</v>
      </c>
      <c r="O2" s="77" t="s">
        <v>40</v>
      </c>
      <c r="P2" s="77" t="s">
        <v>29</v>
      </c>
      <c r="Q2" s="77"/>
      <c r="R2" s="78" t="s">
        <v>25</v>
      </c>
      <c r="S2" s="79" t="s">
        <v>201</v>
      </c>
    </row>
    <row r="3" spans="5:19" s="67" customFormat="1" ht="12.75" customHeight="1">
      <c r="E3" s="80" t="s">
        <v>13</v>
      </c>
      <c r="F3" s="80" t="s">
        <v>13</v>
      </c>
      <c r="G3" s="80" t="s">
        <v>13</v>
      </c>
      <c r="H3" s="81" t="s">
        <v>13</v>
      </c>
      <c r="I3" s="74"/>
      <c r="J3" s="82" t="s">
        <v>13</v>
      </c>
      <c r="K3" s="16" t="s">
        <v>13</v>
      </c>
      <c r="L3" s="83"/>
      <c r="M3" s="77"/>
      <c r="N3" s="77"/>
      <c r="O3" s="77"/>
      <c r="P3" s="78"/>
      <c r="Q3" s="77"/>
      <c r="R3" s="72"/>
      <c r="S3" s="19"/>
    </row>
    <row r="4" spans="5:19" s="67" customFormat="1" ht="12.75" customHeight="1">
      <c r="E4" s="73"/>
      <c r="F4" s="73"/>
      <c r="G4" s="73"/>
      <c r="H4" s="74"/>
      <c r="I4" s="74"/>
      <c r="J4" s="73"/>
      <c r="K4" s="75"/>
      <c r="L4" s="83"/>
      <c r="M4" s="77"/>
      <c r="N4" s="77"/>
      <c r="O4" s="77"/>
      <c r="P4" s="78"/>
      <c r="Q4" s="77"/>
      <c r="R4" s="72"/>
      <c r="S4" s="19"/>
    </row>
    <row r="5" spans="2:19" s="67" customFormat="1" ht="12.75" customHeight="1">
      <c r="B5" s="675" t="s">
        <v>273</v>
      </c>
      <c r="C5" s="676"/>
      <c r="E5" s="85"/>
      <c r="F5" s="86"/>
      <c r="G5" s="86"/>
      <c r="H5" s="87"/>
      <c r="I5" s="87"/>
      <c r="J5" s="86"/>
      <c r="K5" s="88"/>
      <c r="L5" s="70"/>
      <c r="M5" s="89"/>
      <c r="N5" s="89"/>
      <c r="O5" s="89"/>
      <c r="P5" s="90"/>
      <c r="Q5" s="89"/>
      <c r="R5" s="72"/>
      <c r="S5" s="19"/>
    </row>
    <row r="6" spans="3:19" ht="12.75" customHeight="1">
      <c r="C6" s="91" t="s">
        <v>71</v>
      </c>
      <c r="D6" s="92"/>
      <c r="E6" s="93">
        <v>13788</v>
      </c>
      <c r="F6" s="93">
        <v>13425</v>
      </c>
      <c r="G6" s="93">
        <v>13360</v>
      </c>
      <c r="H6" s="26">
        <v>12334</v>
      </c>
      <c r="I6" s="26"/>
      <c r="J6" s="93">
        <v>27213</v>
      </c>
      <c r="K6" s="27">
        <v>25694</v>
      </c>
      <c r="L6" s="83"/>
      <c r="M6" s="94"/>
      <c r="N6" s="94"/>
      <c r="O6" s="94"/>
      <c r="P6" s="95"/>
      <c r="Q6" s="94"/>
      <c r="R6" s="96"/>
      <c r="S6" s="97"/>
    </row>
    <row r="7" spans="3:19" ht="12.75" customHeight="1">
      <c r="C7" s="91" t="s">
        <v>110</v>
      </c>
      <c r="D7" s="92"/>
      <c r="E7" s="93">
        <v>2482</v>
      </c>
      <c r="F7" s="93">
        <v>2600</v>
      </c>
      <c r="G7" s="93">
        <v>2672</v>
      </c>
      <c r="H7" s="26">
        <v>2604</v>
      </c>
      <c r="I7" s="26"/>
      <c r="J7" s="93">
        <v>5082</v>
      </c>
      <c r="K7" s="27">
        <v>5276</v>
      </c>
      <c r="L7" s="83"/>
      <c r="M7" s="94"/>
      <c r="N7" s="94"/>
      <c r="O7" s="94"/>
      <c r="P7" s="95"/>
      <c r="Q7" s="94"/>
      <c r="R7" s="96"/>
      <c r="S7" s="97"/>
    </row>
    <row r="8" spans="3:19" ht="12.75" customHeight="1">
      <c r="C8" s="91" t="s">
        <v>0</v>
      </c>
      <c r="D8" s="92"/>
      <c r="E8" s="93">
        <v>2411</v>
      </c>
      <c r="F8" s="93">
        <v>2711</v>
      </c>
      <c r="G8" s="93">
        <v>3062</v>
      </c>
      <c r="H8" s="26">
        <v>3171</v>
      </c>
      <c r="I8" s="26"/>
      <c r="J8" s="93">
        <v>5122</v>
      </c>
      <c r="K8" s="27">
        <v>6233</v>
      </c>
      <c r="L8" s="83"/>
      <c r="M8" s="94"/>
      <c r="N8" s="94"/>
      <c r="O8" s="94"/>
      <c r="P8" s="95"/>
      <c r="Q8" s="94"/>
      <c r="R8" s="96"/>
      <c r="S8" s="97"/>
    </row>
    <row r="9" spans="3:19" ht="12.75" customHeight="1">
      <c r="C9" s="91" t="s">
        <v>274</v>
      </c>
      <c r="D9" s="92"/>
      <c r="E9" s="93">
        <v>1646</v>
      </c>
      <c r="F9" s="93">
        <v>1756</v>
      </c>
      <c r="G9" s="93">
        <v>1802</v>
      </c>
      <c r="H9" s="26">
        <v>1816</v>
      </c>
      <c r="I9" s="26"/>
      <c r="J9" s="93">
        <v>3402</v>
      </c>
      <c r="K9" s="27">
        <v>3618</v>
      </c>
      <c r="L9" s="83"/>
      <c r="M9" s="94"/>
      <c r="N9" s="94"/>
      <c r="O9" s="94"/>
      <c r="P9" s="95"/>
      <c r="Q9" s="94"/>
      <c r="R9" s="96"/>
      <c r="S9" s="97"/>
    </row>
    <row r="10" spans="3:19" ht="12.75" customHeight="1">
      <c r="C10" s="91" t="s">
        <v>32</v>
      </c>
      <c r="D10" s="92"/>
      <c r="E10" s="98">
        <v>902</v>
      </c>
      <c r="F10" s="98">
        <v>1017</v>
      </c>
      <c r="G10" s="98">
        <v>998</v>
      </c>
      <c r="H10" s="32">
        <v>1066</v>
      </c>
      <c r="I10" s="26"/>
      <c r="J10" s="98">
        <v>1919</v>
      </c>
      <c r="K10" s="33">
        <v>2064</v>
      </c>
      <c r="L10" s="83"/>
      <c r="M10" s="94"/>
      <c r="N10" s="94"/>
      <c r="O10" s="94"/>
      <c r="P10" s="95"/>
      <c r="Q10" s="94"/>
      <c r="R10" s="96"/>
      <c r="S10" s="97"/>
    </row>
    <row r="11" spans="2:19" s="99" customFormat="1" ht="12.75" customHeight="1">
      <c r="B11" s="100"/>
      <c r="C11" s="101" t="s">
        <v>100</v>
      </c>
      <c r="D11" s="102"/>
      <c r="E11" s="103">
        <v>21229</v>
      </c>
      <c r="F11" s="103">
        <v>21509</v>
      </c>
      <c r="G11" s="103">
        <v>21894</v>
      </c>
      <c r="H11" s="47">
        <v>20991</v>
      </c>
      <c r="I11" s="47"/>
      <c r="J11" s="103">
        <v>42738</v>
      </c>
      <c r="K11" s="48">
        <v>42885</v>
      </c>
      <c r="L11" s="104"/>
      <c r="M11" s="105">
        <v>1.7</v>
      </c>
      <c r="N11" s="105">
        <v>2.5</v>
      </c>
      <c r="O11" s="106">
        <v>1.4</v>
      </c>
      <c r="P11" s="106">
        <v>1.6</v>
      </c>
      <c r="Q11" s="105" t="s">
        <v>87</v>
      </c>
      <c r="R11" s="106">
        <v>2.1</v>
      </c>
      <c r="S11" s="107">
        <v>1.5</v>
      </c>
    </row>
    <row r="12" spans="3:19" ht="12.75" customHeight="1">
      <c r="C12" s="91" t="s">
        <v>118</v>
      </c>
      <c r="D12" s="92"/>
      <c r="E12" s="98">
        <v>1374</v>
      </c>
      <c r="F12" s="98">
        <v>1772</v>
      </c>
      <c r="G12" s="98">
        <v>1626</v>
      </c>
      <c r="H12" s="32">
        <v>1906</v>
      </c>
      <c r="I12" s="26"/>
      <c r="J12" s="98">
        <v>3146</v>
      </c>
      <c r="K12" s="33">
        <v>3532</v>
      </c>
      <c r="L12" s="83"/>
      <c r="M12" s="94"/>
      <c r="N12" s="94"/>
      <c r="O12" s="96"/>
      <c r="P12" s="95"/>
      <c r="Q12" s="94"/>
      <c r="R12" s="96"/>
      <c r="S12" s="97"/>
    </row>
    <row r="13" spans="2:19" s="99" customFormat="1" ht="12.75" customHeight="1">
      <c r="B13" s="100"/>
      <c r="C13" s="101" t="s">
        <v>229</v>
      </c>
      <c r="D13" s="102"/>
      <c r="E13" s="103">
        <v>22603</v>
      </c>
      <c r="F13" s="103">
        <v>23281</v>
      </c>
      <c r="G13" s="103">
        <v>23520</v>
      </c>
      <c r="H13" s="47">
        <v>22897</v>
      </c>
      <c r="I13" s="47"/>
      <c r="J13" s="103">
        <v>45884</v>
      </c>
      <c r="K13" s="48">
        <v>46417</v>
      </c>
      <c r="L13" s="104"/>
      <c r="M13" s="105">
        <v>1.8</v>
      </c>
      <c r="N13" s="105">
        <v>3.9</v>
      </c>
      <c r="O13" s="106">
        <v>2.2</v>
      </c>
      <c r="P13" s="106">
        <v>2.2</v>
      </c>
      <c r="Q13" s="105"/>
      <c r="R13" s="106">
        <v>2.8</v>
      </c>
      <c r="S13" s="107">
        <v>2.2</v>
      </c>
    </row>
    <row r="14" spans="3:19" ht="12.75" customHeight="1">
      <c r="C14" s="91" t="s">
        <v>180</v>
      </c>
      <c r="D14" s="92"/>
      <c r="E14" s="93">
        <v>-5681</v>
      </c>
      <c r="F14" s="93">
        <v>-5641</v>
      </c>
      <c r="G14" s="93">
        <v>-5700</v>
      </c>
      <c r="H14" s="26">
        <v>-5572</v>
      </c>
      <c r="I14" s="26"/>
      <c r="J14" s="93">
        <v>-11322</v>
      </c>
      <c r="K14" s="27">
        <v>-11272</v>
      </c>
      <c r="L14" s="83"/>
      <c r="M14" s="94"/>
      <c r="N14" s="94"/>
      <c r="O14" s="96"/>
      <c r="P14" s="95"/>
      <c r="Q14" s="94"/>
      <c r="R14" s="96"/>
      <c r="S14" s="97"/>
    </row>
    <row r="15" spans="3:19" ht="12.75" customHeight="1">
      <c r="C15" s="677" t="s">
        <v>275</v>
      </c>
      <c r="D15" s="678"/>
      <c r="E15" s="26">
        <v>-4101</v>
      </c>
      <c r="F15" s="26">
        <v>-4850</v>
      </c>
      <c r="G15" s="53">
        <v>-4627</v>
      </c>
      <c r="H15" s="26">
        <v>-4891</v>
      </c>
      <c r="I15" s="26"/>
      <c r="J15" s="26">
        <v>-8951</v>
      </c>
      <c r="K15" s="27">
        <v>-9518</v>
      </c>
      <c r="L15" s="83"/>
      <c r="M15" s="94"/>
      <c r="N15" s="94"/>
      <c r="O15" s="96"/>
      <c r="P15" s="95"/>
      <c r="Q15" s="94"/>
      <c r="R15" s="96"/>
      <c r="S15" s="97"/>
    </row>
    <row r="16" spans="3:19" ht="12.75" customHeight="1">
      <c r="C16" s="677" t="s">
        <v>276</v>
      </c>
      <c r="D16" s="678"/>
      <c r="E16" s="32">
        <v>-5458</v>
      </c>
      <c r="F16" s="32">
        <v>-5483</v>
      </c>
      <c r="G16" s="108">
        <v>-5661</v>
      </c>
      <c r="H16" s="32">
        <v>-5491</v>
      </c>
      <c r="I16" s="26"/>
      <c r="J16" s="32">
        <v>-10941</v>
      </c>
      <c r="K16" s="33">
        <v>-11152</v>
      </c>
      <c r="L16" s="83"/>
      <c r="M16" s="94"/>
      <c r="N16" s="94"/>
      <c r="O16" s="96"/>
      <c r="P16" s="95"/>
      <c r="Q16" s="94"/>
      <c r="R16" s="96"/>
      <c r="S16" s="97"/>
    </row>
    <row r="17" spans="2:19" s="99" customFormat="1" ht="12.75" customHeight="1">
      <c r="B17" s="100"/>
      <c r="C17" s="101" t="s">
        <v>41</v>
      </c>
      <c r="D17" s="102"/>
      <c r="E17" s="103">
        <v>7363</v>
      </c>
      <c r="F17" s="103">
        <v>7307</v>
      </c>
      <c r="G17" s="103">
        <v>7532</v>
      </c>
      <c r="H17" s="47">
        <v>6943</v>
      </c>
      <c r="I17" s="47"/>
      <c r="J17" s="103">
        <v>14670</v>
      </c>
      <c r="K17" s="48">
        <v>14475</v>
      </c>
      <c r="L17" s="104"/>
      <c r="M17" s="105">
        <v>-2.8</v>
      </c>
      <c r="N17" s="105">
        <v>1.6</v>
      </c>
      <c r="O17" s="106">
        <v>0</v>
      </c>
      <c r="P17" s="106">
        <v>-1.2</v>
      </c>
      <c r="Q17" s="105"/>
      <c r="R17" s="106">
        <v>-0.7</v>
      </c>
      <c r="S17" s="107">
        <v>-0.6</v>
      </c>
    </row>
    <row r="18" spans="2:19" s="99" customFormat="1" ht="12.75" customHeight="1">
      <c r="B18" s="100"/>
      <c r="C18" s="91" t="s">
        <v>86</v>
      </c>
      <c r="D18" s="102"/>
      <c r="E18" s="93"/>
      <c r="F18" s="93"/>
      <c r="G18" s="93"/>
      <c r="H18" s="26"/>
      <c r="I18" s="47"/>
      <c r="J18" s="93"/>
      <c r="K18" s="27"/>
      <c r="L18" s="104"/>
      <c r="M18" s="94"/>
      <c r="N18" s="94"/>
      <c r="O18" s="96"/>
      <c r="P18" s="95"/>
      <c r="Q18" s="94"/>
      <c r="R18" s="96"/>
      <c r="S18" s="97"/>
    </row>
    <row r="19" spans="3:19" ht="12.75" customHeight="1">
      <c r="C19" s="109" t="s">
        <v>249</v>
      </c>
      <c r="D19" s="92"/>
      <c r="E19" s="93">
        <v>-577</v>
      </c>
      <c r="F19" s="93">
        <v>-529</v>
      </c>
      <c r="G19" s="93">
        <v>-464</v>
      </c>
      <c r="H19" s="26">
        <v>-371</v>
      </c>
      <c r="I19" s="26"/>
      <c r="J19" s="93">
        <v>-1106</v>
      </c>
      <c r="K19" s="27">
        <v>-835</v>
      </c>
      <c r="L19" s="83"/>
      <c r="M19" s="94"/>
      <c r="N19" s="94"/>
      <c r="O19" s="96"/>
      <c r="P19" s="95"/>
      <c r="Q19" s="94"/>
      <c r="R19" s="96"/>
      <c r="S19" s="97"/>
    </row>
    <row r="20" spans="3:19" ht="12.75" customHeight="1">
      <c r="C20" s="109" t="s">
        <v>93</v>
      </c>
      <c r="D20" s="92"/>
      <c r="E20" s="110">
        <v>-563</v>
      </c>
      <c r="F20" s="93">
        <v>-614</v>
      </c>
      <c r="G20" s="93">
        <v>-674</v>
      </c>
      <c r="H20" s="26">
        <v>-628</v>
      </c>
      <c r="I20" s="26"/>
      <c r="J20" s="93">
        <v>-1177</v>
      </c>
      <c r="K20" s="27">
        <v>-1302</v>
      </c>
      <c r="L20" s="83"/>
      <c r="M20" s="94"/>
      <c r="N20" s="94"/>
      <c r="O20" s="96"/>
      <c r="P20" s="95"/>
      <c r="Q20" s="94"/>
      <c r="R20" s="96"/>
      <c r="S20" s="97"/>
    </row>
    <row r="21" spans="3:19" ht="12.75" customHeight="1">
      <c r="C21" s="109" t="s">
        <v>242</v>
      </c>
      <c r="D21" s="92"/>
      <c r="E21" s="93">
        <v>-2808</v>
      </c>
      <c r="F21" s="93">
        <v>-2876</v>
      </c>
      <c r="G21" s="93">
        <v>-2880</v>
      </c>
      <c r="H21" s="26">
        <v>-2889</v>
      </c>
      <c r="I21" s="26"/>
      <c r="J21" s="93">
        <v>-5684</v>
      </c>
      <c r="K21" s="27">
        <v>-5769</v>
      </c>
      <c r="L21" s="83"/>
      <c r="M21" s="94"/>
      <c r="N21" s="94"/>
      <c r="O21" s="96"/>
      <c r="P21" s="95"/>
      <c r="Q21" s="94"/>
      <c r="R21" s="96"/>
      <c r="S21" s="97"/>
    </row>
    <row r="22" spans="3:19" ht="12.75" customHeight="1">
      <c r="C22" s="91" t="s">
        <v>49</v>
      </c>
      <c r="D22" s="92"/>
      <c r="E22" s="98">
        <v>2654</v>
      </c>
      <c r="F22" s="98">
        <v>2461</v>
      </c>
      <c r="G22" s="98">
        <v>2521</v>
      </c>
      <c r="H22" s="32">
        <v>2442</v>
      </c>
      <c r="I22" s="26"/>
      <c r="J22" s="98">
        <v>5115</v>
      </c>
      <c r="K22" s="33">
        <v>4963</v>
      </c>
      <c r="L22" s="83"/>
      <c r="M22" s="94"/>
      <c r="N22" s="94"/>
      <c r="O22" s="96"/>
      <c r="P22" s="95"/>
      <c r="Q22" s="94"/>
      <c r="R22" s="96"/>
      <c r="S22" s="97"/>
    </row>
    <row r="23" spans="2:19" s="99" customFormat="1" ht="12.75" customHeight="1">
      <c r="B23" s="100"/>
      <c r="C23" s="101" t="s">
        <v>233</v>
      </c>
      <c r="D23" s="102"/>
      <c r="E23" s="103">
        <v>6069</v>
      </c>
      <c r="F23" s="103">
        <v>5749</v>
      </c>
      <c r="G23" s="103">
        <v>6035</v>
      </c>
      <c r="H23" s="47">
        <v>5497</v>
      </c>
      <c r="I23" s="47"/>
      <c r="J23" s="103">
        <v>11818</v>
      </c>
      <c r="K23" s="48">
        <v>11532</v>
      </c>
      <c r="L23" s="104"/>
      <c r="M23" s="105">
        <v>0.7</v>
      </c>
      <c r="N23" s="105">
        <v>2.9</v>
      </c>
      <c r="O23" s="106">
        <v>4.4</v>
      </c>
      <c r="P23" s="106">
        <v>0.6</v>
      </c>
      <c r="Q23" s="105"/>
      <c r="R23" s="106">
        <v>1.8</v>
      </c>
      <c r="S23" s="107">
        <v>2.5</v>
      </c>
    </row>
    <row r="24" spans="3:19" ht="12.75" customHeight="1">
      <c r="C24" s="91" t="s">
        <v>168</v>
      </c>
      <c r="D24" s="92"/>
      <c r="E24" s="93"/>
      <c r="F24" s="93"/>
      <c r="G24" s="93"/>
      <c r="H24" s="26"/>
      <c r="I24" s="26"/>
      <c r="J24" s="93"/>
      <c r="K24" s="27"/>
      <c r="L24" s="83"/>
      <c r="M24" s="94"/>
      <c r="N24" s="94"/>
      <c r="O24" s="96"/>
      <c r="P24" s="95"/>
      <c r="Q24" s="94"/>
      <c r="R24" s="96"/>
      <c r="S24" s="97"/>
    </row>
    <row r="25" spans="3:19" ht="12.75" customHeight="1">
      <c r="C25" s="109" t="s">
        <v>107</v>
      </c>
      <c r="D25" s="92"/>
      <c r="E25" s="110">
        <v>-800</v>
      </c>
      <c r="F25" s="93">
        <v>-5350</v>
      </c>
      <c r="G25" s="93">
        <v>-450</v>
      </c>
      <c r="H25" s="26">
        <v>-3600</v>
      </c>
      <c r="I25" s="26"/>
      <c r="J25" s="93">
        <v>-6150</v>
      </c>
      <c r="K25" s="27">
        <v>-4050</v>
      </c>
      <c r="L25" s="83"/>
      <c r="M25" s="94"/>
      <c r="N25" s="94"/>
      <c r="O25" s="96"/>
      <c r="P25" s="95"/>
      <c r="Q25" s="94"/>
      <c r="R25" s="96"/>
      <c r="S25" s="97"/>
    </row>
    <row r="26" spans="3:19" ht="12.75" customHeight="1">
      <c r="C26" s="679" t="s">
        <v>427</v>
      </c>
      <c r="D26" s="680"/>
      <c r="E26" s="111">
        <v>-56</v>
      </c>
      <c r="F26" s="98">
        <v>-16</v>
      </c>
      <c r="G26" s="98">
        <v>3414</v>
      </c>
      <c r="H26" s="32">
        <v>291</v>
      </c>
      <c r="I26" s="26"/>
      <c r="J26" s="98">
        <v>-72</v>
      </c>
      <c r="K26" s="33">
        <v>3705</v>
      </c>
      <c r="L26" s="83"/>
      <c r="M26" s="94"/>
      <c r="N26" s="94"/>
      <c r="O26" s="96"/>
      <c r="P26" s="95"/>
      <c r="Q26" s="94"/>
      <c r="R26" s="96"/>
      <c r="S26" s="97"/>
    </row>
    <row r="27" spans="2:19" s="99" customFormat="1" ht="12.75" customHeight="1">
      <c r="B27" s="100"/>
      <c r="C27" s="101" t="s">
        <v>55</v>
      </c>
      <c r="D27" s="102"/>
      <c r="E27" s="103">
        <v>5213</v>
      </c>
      <c r="F27" s="103">
        <v>383</v>
      </c>
      <c r="G27" s="103">
        <v>8999</v>
      </c>
      <c r="H27" s="47">
        <v>2188</v>
      </c>
      <c r="I27" s="47"/>
      <c r="J27" s="103">
        <v>5596</v>
      </c>
      <c r="K27" s="48">
        <v>11187</v>
      </c>
      <c r="L27" s="104"/>
      <c r="M27" s="94"/>
      <c r="N27" s="105"/>
      <c r="O27" s="112"/>
      <c r="P27" s="106"/>
      <c r="Q27" s="105"/>
      <c r="R27" s="112"/>
      <c r="S27" s="113"/>
    </row>
    <row r="28" spans="2:19" s="99" customFormat="1" ht="12.75" customHeight="1">
      <c r="B28" s="100"/>
      <c r="C28" s="681" t="s">
        <v>428</v>
      </c>
      <c r="D28" s="682"/>
      <c r="E28" s="93">
        <v>2389</v>
      </c>
      <c r="F28" s="93">
        <v>633</v>
      </c>
      <c r="G28" s="93">
        <v>-161</v>
      </c>
      <c r="H28" s="26">
        <v>-1</v>
      </c>
      <c r="I28" s="47"/>
      <c r="J28" s="93">
        <v>3022</v>
      </c>
      <c r="K28" s="27">
        <v>-162</v>
      </c>
      <c r="L28" s="104"/>
      <c r="M28" s="94"/>
      <c r="N28" s="94"/>
      <c r="O28" s="96"/>
      <c r="P28" s="95"/>
      <c r="Q28" s="94"/>
      <c r="R28" s="96"/>
      <c r="S28" s="97"/>
    </row>
    <row r="29" spans="2:19" s="99" customFormat="1" ht="12.75" customHeight="1">
      <c r="B29" s="100"/>
      <c r="C29" s="91" t="s">
        <v>220</v>
      </c>
      <c r="D29" s="102"/>
      <c r="E29" s="93">
        <v>638</v>
      </c>
      <c r="F29" s="93">
        <v>242</v>
      </c>
      <c r="G29" s="93">
        <v>-827</v>
      </c>
      <c r="H29" s="26">
        <v>-649</v>
      </c>
      <c r="I29" s="47"/>
      <c r="J29" s="93">
        <v>880</v>
      </c>
      <c r="K29" s="27">
        <v>-1476</v>
      </c>
      <c r="L29" s="104"/>
      <c r="M29" s="94"/>
      <c r="N29" s="94"/>
      <c r="O29" s="96"/>
      <c r="P29" s="95"/>
      <c r="Q29" s="94"/>
      <c r="R29" s="96"/>
      <c r="S29" s="97"/>
    </row>
    <row r="30" spans="2:19" s="99" customFormat="1" ht="12.75" customHeight="1">
      <c r="B30" s="100"/>
      <c r="C30" s="91" t="s">
        <v>74</v>
      </c>
      <c r="D30" s="102"/>
      <c r="E30" s="93">
        <v>-736</v>
      </c>
      <c r="F30" s="93">
        <v>-892</v>
      </c>
      <c r="G30" s="93">
        <v>-1367</v>
      </c>
      <c r="H30" s="26">
        <v>-1179</v>
      </c>
      <c r="I30" s="47"/>
      <c r="J30" s="93">
        <v>-1628</v>
      </c>
      <c r="K30" s="27">
        <v>-2546</v>
      </c>
      <c r="L30" s="104"/>
      <c r="M30" s="94"/>
      <c r="N30" s="94"/>
      <c r="O30" s="96"/>
      <c r="P30" s="95"/>
      <c r="Q30" s="94"/>
      <c r="R30" s="96"/>
      <c r="S30" s="97"/>
    </row>
    <row r="31" spans="2:19" s="99" customFormat="1" ht="12.75" customHeight="1" thickBot="1">
      <c r="B31" s="100"/>
      <c r="C31" s="101" t="s">
        <v>194</v>
      </c>
      <c r="D31" s="102"/>
      <c r="E31" s="114">
        <v>7504</v>
      </c>
      <c r="F31" s="114">
        <v>366</v>
      </c>
      <c r="G31" s="114">
        <v>6644</v>
      </c>
      <c r="H31" s="36">
        <v>359</v>
      </c>
      <c r="I31" s="47"/>
      <c r="J31" s="114">
        <v>7870</v>
      </c>
      <c r="K31" s="37">
        <v>7003</v>
      </c>
      <c r="L31" s="104"/>
      <c r="M31" s="94"/>
      <c r="N31" s="105"/>
      <c r="O31" s="112"/>
      <c r="P31" s="106"/>
      <c r="Q31" s="105"/>
      <c r="R31" s="112"/>
      <c r="S31" s="113"/>
    </row>
    <row r="32" spans="3:19" ht="3.75" customHeight="1" thickTop="1">
      <c r="C32" s="67"/>
      <c r="D32" s="92"/>
      <c r="E32" s="93"/>
      <c r="F32" s="93"/>
      <c r="G32" s="93"/>
      <c r="H32" s="26"/>
      <c r="I32" s="26"/>
      <c r="J32" s="93"/>
      <c r="K32" s="27"/>
      <c r="L32" s="83"/>
      <c r="M32" s="94"/>
      <c r="N32" s="94"/>
      <c r="O32" s="96"/>
      <c r="P32" s="95"/>
      <c r="Q32" s="94"/>
      <c r="R32" s="96"/>
      <c r="S32" s="97"/>
    </row>
    <row r="33" spans="2:19" s="99" customFormat="1" ht="12.75" customHeight="1">
      <c r="B33" s="100"/>
      <c r="C33" s="101" t="s">
        <v>43</v>
      </c>
      <c r="D33" s="115"/>
      <c r="E33" s="116">
        <v>0.32575321859930095</v>
      </c>
      <c r="F33" s="116">
        <v>0.3138610884412182</v>
      </c>
      <c r="G33" s="116">
        <v>0.3202380952380952</v>
      </c>
      <c r="H33" s="116">
        <v>0.30322749705201557</v>
      </c>
      <c r="I33" s="116"/>
      <c r="J33" s="116">
        <v>0.3197192921279749</v>
      </c>
      <c r="K33" s="79">
        <v>0.3118469526251158</v>
      </c>
      <c r="L33" s="104"/>
      <c r="M33" s="94"/>
      <c r="N33" s="94"/>
      <c r="O33" s="96"/>
      <c r="P33" s="95"/>
      <c r="Q33" s="94"/>
      <c r="R33" s="96"/>
      <c r="S33" s="97"/>
    </row>
    <row r="34" spans="3:19" ht="12.75" customHeight="1">
      <c r="C34" s="109" t="s">
        <v>113</v>
      </c>
      <c r="D34" s="92"/>
      <c r="E34" s="110">
        <v>2435</v>
      </c>
      <c r="F34" s="93">
        <v>3784</v>
      </c>
      <c r="G34" s="93">
        <v>2618</v>
      </c>
      <c r="H34" s="26">
        <v>3747</v>
      </c>
      <c r="I34" s="26"/>
      <c r="J34" s="93">
        <v>6219</v>
      </c>
      <c r="K34" s="27">
        <v>6365</v>
      </c>
      <c r="L34" s="83"/>
      <c r="M34" s="94"/>
      <c r="N34" s="94"/>
      <c r="O34" s="96"/>
      <c r="P34" s="95"/>
      <c r="Q34" s="94"/>
      <c r="R34" s="96"/>
      <c r="S34" s="97"/>
    </row>
    <row r="35" spans="3:19" ht="3.75" customHeight="1">
      <c r="C35" s="67"/>
      <c r="D35" s="92"/>
      <c r="E35" s="93"/>
      <c r="F35" s="93"/>
      <c r="G35" s="93"/>
      <c r="H35" s="26"/>
      <c r="I35" s="26"/>
      <c r="J35" s="93"/>
      <c r="K35" s="27"/>
      <c r="L35" s="83"/>
      <c r="M35" s="94"/>
      <c r="N35" s="94"/>
      <c r="O35" s="96"/>
      <c r="P35" s="95"/>
      <c r="Q35" s="94"/>
      <c r="R35" s="96"/>
      <c r="S35" s="97"/>
    </row>
    <row r="36" spans="2:19" ht="12.75" customHeight="1">
      <c r="B36" s="675" t="s">
        <v>23</v>
      </c>
      <c r="C36" s="676"/>
      <c r="D36" s="92"/>
      <c r="E36" s="93"/>
      <c r="F36" s="93"/>
      <c r="G36" s="93"/>
      <c r="H36" s="26"/>
      <c r="I36" s="26"/>
      <c r="J36" s="93"/>
      <c r="K36" s="27"/>
      <c r="L36" s="83"/>
      <c r="M36" s="94"/>
      <c r="N36" s="94"/>
      <c r="O36" s="96"/>
      <c r="P36" s="95"/>
      <c r="Q36" s="94"/>
      <c r="R36" s="96"/>
      <c r="S36" s="97"/>
    </row>
    <row r="37" spans="3:19" ht="12.75" customHeight="1">
      <c r="C37" s="91" t="s">
        <v>71</v>
      </c>
      <c r="D37" s="92"/>
      <c r="E37" s="93">
        <v>9202</v>
      </c>
      <c r="F37" s="93">
        <v>8682</v>
      </c>
      <c r="G37" s="93">
        <v>8652</v>
      </c>
      <c r="H37" s="26">
        <v>7793</v>
      </c>
      <c r="I37" s="26"/>
      <c r="J37" s="93">
        <v>17884</v>
      </c>
      <c r="K37" s="27">
        <v>16445</v>
      </c>
      <c r="L37" s="83"/>
      <c r="M37" s="94"/>
      <c r="N37" s="94"/>
      <c r="O37" s="96"/>
      <c r="P37" s="95"/>
      <c r="Q37" s="94"/>
      <c r="R37" s="96"/>
      <c r="S37" s="97"/>
    </row>
    <row r="38" spans="3:19" ht="12.75" customHeight="1">
      <c r="C38" s="91" t="s">
        <v>110</v>
      </c>
      <c r="D38" s="92"/>
      <c r="E38" s="93">
        <v>1996</v>
      </c>
      <c r="F38" s="93">
        <v>2110</v>
      </c>
      <c r="G38" s="93">
        <v>2168</v>
      </c>
      <c r="H38" s="26">
        <v>2142</v>
      </c>
      <c r="I38" s="26"/>
      <c r="J38" s="93">
        <v>4106</v>
      </c>
      <c r="K38" s="27">
        <v>4310</v>
      </c>
      <c r="L38" s="83"/>
      <c r="M38" s="94"/>
      <c r="N38" s="94"/>
      <c r="O38" s="96"/>
      <c r="P38" s="95"/>
      <c r="Q38" s="94"/>
      <c r="R38" s="96"/>
      <c r="S38" s="97"/>
    </row>
    <row r="39" spans="3:19" ht="12.75" customHeight="1">
      <c r="C39" s="91" t="s">
        <v>0</v>
      </c>
      <c r="D39" s="92"/>
      <c r="E39" s="93">
        <v>1843</v>
      </c>
      <c r="F39" s="93">
        <v>2028</v>
      </c>
      <c r="G39" s="93">
        <v>2286</v>
      </c>
      <c r="H39" s="26">
        <v>2404</v>
      </c>
      <c r="I39" s="26"/>
      <c r="J39" s="93">
        <v>3871</v>
      </c>
      <c r="K39" s="27">
        <v>4690</v>
      </c>
      <c r="L39" s="83"/>
      <c r="M39" s="94"/>
      <c r="N39" s="94"/>
      <c r="O39" s="96"/>
      <c r="P39" s="95"/>
      <c r="Q39" s="94"/>
      <c r="R39" s="96"/>
      <c r="S39" s="97"/>
    </row>
    <row r="40" spans="3:19" ht="12.75" customHeight="1">
      <c r="C40" s="91" t="s">
        <v>116</v>
      </c>
      <c r="D40" s="92"/>
      <c r="E40" s="93">
        <v>1456</v>
      </c>
      <c r="F40" s="93">
        <v>1547</v>
      </c>
      <c r="G40" s="93">
        <v>1589</v>
      </c>
      <c r="H40" s="26">
        <v>1589</v>
      </c>
      <c r="I40" s="26"/>
      <c r="J40" s="93">
        <v>3003</v>
      </c>
      <c r="K40" s="27">
        <v>3178</v>
      </c>
      <c r="L40" s="83"/>
      <c r="M40" s="94"/>
      <c r="N40" s="94"/>
      <c r="O40" s="96"/>
      <c r="P40" s="95"/>
      <c r="Q40" s="94"/>
      <c r="R40" s="96"/>
      <c r="S40" s="97"/>
    </row>
    <row r="41" spans="3:19" ht="12.75" customHeight="1">
      <c r="C41" s="91" t="s">
        <v>32</v>
      </c>
      <c r="D41" s="92"/>
      <c r="E41" s="98">
        <v>593</v>
      </c>
      <c r="F41" s="98">
        <v>640</v>
      </c>
      <c r="G41" s="98">
        <v>642</v>
      </c>
      <c r="H41" s="32">
        <v>649</v>
      </c>
      <c r="I41" s="26"/>
      <c r="J41" s="98">
        <v>1233</v>
      </c>
      <c r="K41" s="33">
        <v>1291</v>
      </c>
      <c r="L41" s="83"/>
      <c r="M41" s="94"/>
      <c r="N41" s="94"/>
      <c r="O41" s="96"/>
      <c r="P41" s="95"/>
      <c r="Q41" s="94"/>
      <c r="R41" s="96"/>
      <c r="S41" s="97"/>
    </row>
    <row r="42" spans="2:19" s="99" customFormat="1" ht="12.75" customHeight="1">
      <c r="B42" s="100"/>
      <c r="C42" s="101" t="s">
        <v>100</v>
      </c>
      <c r="D42" s="115"/>
      <c r="E42" s="103">
        <v>15090</v>
      </c>
      <c r="F42" s="103">
        <v>15007</v>
      </c>
      <c r="G42" s="103">
        <v>15337</v>
      </c>
      <c r="H42" s="47">
        <v>14577</v>
      </c>
      <c r="I42" s="47"/>
      <c r="J42" s="103">
        <v>30097</v>
      </c>
      <c r="K42" s="48">
        <v>29914</v>
      </c>
      <c r="L42" s="104"/>
      <c r="M42" s="105">
        <v>-0.5</v>
      </c>
      <c r="N42" s="117">
        <v>-0.3</v>
      </c>
      <c r="O42" s="106">
        <v>-1.3</v>
      </c>
      <c r="P42" s="118">
        <v>-1</v>
      </c>
      <c r="Q42" s="105"/>
      <c r="R42" s="106">
        <v>-0.4</v>
      </c>
      <c r="S42" s="107">
        <v>-1.1</v>
      </c>
    </row>
    <row r="43" spans="3:19" ht="12.75" customHeight="1">
      <c r="C43" s="91" t="s">
        <v>118</v>
      </c>
      <c r="D43" s="92"/>
      <c r="E43" s="98">
        <v>800</v>
      </c>
      <c r="F43" s="98">
        <v>1118</v>
      </c>
      <c r="G43" s="98">
        <v>999</v>
      </c>
      <c r="H43" s="32">
        <v>1268</v>
      </c>
      <c r="I43" s="26"/>
      <c r="J43" s="98">
        <v>1918</v>
      </c>
      <c r="K43" s="33">
        <v>2267</v>
      </c>
      <c r="L43" s="83"/>
      <c r="M43" s="94"/>
      <c r="N43" s="94"/>
      <c r="O43" s="96"/>
      <c r="P43" s="95"/>
      <c r="Q43" s="94"/>
      <c r="R43" s="96"/>
      <c r="S43" s="97"/>
    </row>
    <row r="44" spans="2:19" s="99" customFormat="1" ht="12.75" customHeight="1">
      <c r="B44" s="100"/>
      <c r="C44" s="101" t="s">
        <v>229</v>
      </c>
      <c r="D44" s="115"/>
      <c r="E44" s="103">
        <v>15890</v>
      </c>
      <c r="F44" s="103">
        <v>16125</v>
      </c>
      <c r="G44" s="103">
        <v>16336</v>
      </c>
      <c r="H44" s="47">
        <v>15845</v>
      </c>
      <c r="I44" s="47"/>
      <c r="J44" s="103">
        <v>32015</v>
      </c>
      <c r="K44" s="48">
        <v>32181</v>
      </c>
      <c r="L44" s="104"/>
      <c r="M44" s="105">
        <v>-0.4</v>
      </c>
      <c r="N44" s="105">
        <v>1.5</v>
      </c>
      <c r="O44" s="106">
        <v>-0.2</v>
      </c>
      <c r="P44" s="106">
        <v>0</v>
      </c>
      <c r="Q44" s="105"/>
      <c r="R44" s="106">
        <v>0.6</v>
      </c>
      <c r="S44" s="107">
        <v>-0.1</v>
      </c>
    </row>
    <row r="45" spans="3:19" ht="12.75" customHeight="1">
      <c r="C45" s="91" t="s">
        <v>180</v>
      </c>
      <c r="D45" s="92"/>
      <c r="E45" s="93">
        <v>-3957</v>
      </c>
      <c r="F45" s="93">
        <v>-3814</v>
      </c>
      <c r="G45" s="93">
        <v>-3889</v>
      </c>
      <c r="H45" s="26">
        <v>-3700</v>
      </c>
      <c r="I45" s="26"/>
      <c r="J45" s="93">
        <v>-7771</v>
      </c>
      <c r="K45" s="27">
        <v>-7589</v>
      </c>
      <c r="L45" s="83"/>
      <c r="M45" s="94"/>
      <c r="N45" s="94"/>
      <c r="O45" s="96"/>
      <c r="P45" s="95"/>
      <c r="Q45" s="94"/>
      <c r="R45" s="96"/>
      <c r="S45" s="97"/>
    </row>
    <row r="46" spans="3:19" ht="12.75" customHeight="1">
      <c r="C46" s="677" t="s">
        <v>275</v>
      </c>
      <c r="D46" s="678"/>
      <c r="E46" s="26">
        <v>-3071</v>
      </c>
      <c r="F46" s="53">
        <v>-3692</v>
      </c>
      <c r="G46" s="53">
        <v>-3459</v>
      </c>
      <c r="H46" s="26">
        <v>-3733</v>
      </c>
      <c r="I46" s="26"/>
      <c r="J46" s="26">
        <v>-6763</v>
      </c>
      <c r="K46" s="27">
        <v>-7192</v>
      </c>
      <c r="L46" s="83"/>
      <c r="M46" s="94"/>
      <c r="N46" s="94"/>
      <c r="O46" s="96"/>
      <c r="P46" s="95"/>
      <c r="Q46" s="94"/>
      <c r="R46" s="96"/>
      <c r="S46" s="97"/>
    </row>
    <row r="47" spans="3:19" ht="12.75" customHeight="1">
      <c r="C47" s="677" t="s">
        <v>276</v>
      </c>
      <c r="D47" s="678"/>
      <c r="E47" s="32">
        <v>-3307</v>
      </c>
      <c r="F47" s="32">
        <v>-3351</v>
      </c>
      <c r="G47" s="32">
        <v>-3433</v>
      </c>
      <c r="H47" s="32">
        <v>-3522</v>
      </c>
      <c r="I47" s="26"/>
      <c r="J47" s="32">
        <v>-6658</v>
      </c>
      <c r="K47" s="33">
        <v>-6955</v>
      </c>
      <c r="L47" s="83"/>
      <c r="M47" s="94"/>
      <c r="N47" s="94"/>
      <c r="O47" s="96"/>
      <c r="P47" s="95"/>
      <c r="Q47" s="94"/>
      <c r="R47" s="96"/>
      <c r="S47" s="97"/>
    </row>
    <row r="48" spans="2:19" s="99" customFormat="1" ht="12.75" customHeight="1">
      <c r="B48" s="100"/>
      <c r="C48" s="101" t="s">
        <v>41</v>
      </c>
      <c r="D48" s="115"/>
      <c r="E48" s="47">
        <v>5555</v>
      </c>
      <c r="F48" s="47">
        <v>5268</v>
      </c>
      <c r="G48" s="47">
        <v>5555</v>
      </c>
      <c r="H48" s="47">
        <v>4890</v>
      </c>
      <c r="I48" s="47"/>
      <c r="J48" s="103">
        <v>10823</v>
      </c>
      <c r="K48" s="48">
        <v>10445</v>
      </c>
      <c r="L48" s="104"/>
      <c r="M48" s="105">
        <v>-4.6</v>
      </c>
      <c r="N48" s="105">
        <v>-2.7</v>
      </c>
      <c r="O48" s="106">
        <v>-3.5</v>
      </c>
      <c r="P48" s="106">
        <v>-5.6</v>
      </c>
      <c r="Q48" s="105"/>
      <c r="R48" s="106">
        <v>-3.7</v>
      </c>
      <c r="S48" s="107">
        <v>-4.5</v>
      </c>
    </row>
    <row r="49" spans="2:19" s="99" customFormat="1" ht="12.75" customHeight="1">
      <c r="B49" s="100"/>
      <c r="C49" s="91" t="s">
        <v>86</v>
      </c>
      <c r="D49" s="115"/>
      <c r="E49" s="93"/>
      <c r="F49" s="93"/>
      <c r="G49" s="93"/>
      <c r="H49" s="26"/>
      <c r="I49" s="47"/>
      <c r="J49" s="93"/>
      <c r="K49" s="27"/>
      <c r="L49" s="104"/>
      <c r="M49" s="94"/>
      <c r="N49" s="94"/>
      <c r="O49" s="96"/>
      <c r="P49" s="95"/>
      <c r="Q49" s="94"/>
      <c r="R49" s="96"/>
      <c r="S49" s="97"/>
    </row>
    <row r="50" spans="3:19" ht="12.75" customHeight="1">
      <c r="C50" s="109" t="s">
        <v>249</v>
      </c>
      <c r="D50" s="92"/>
      <c r="E50" s="93">
        <v>-70</v>
      </c>
      <c r="F50" s="93">
        <v>-58</v>
      </c>
      <c r="G50" s="93">
        <v>-56</v>
      </c>
      <c r="H50" s="26">
        <v>-40</v>
      </c>
      <c r="I50" s="26"/>
      <c r="J50" s="93">
        <v>-128</v>
      </c>
      <c r="K50" s="27">
        <v>-96</v>
      </c>
      <c r="L50" s="83"/>
      <c r="M50" s="94"/>
      <c r="N50" s="94"/>
      <c r="O50" s="96"/>
      <c r="P50" s="95"/>
      <c r="Q50" s="94"/>
      <c r="R50" s="96"/>
      <c r="S50" s="97"/>
    </row>
    <row r="51" spans="3:19" ht="12.75" customHeight="1">
      <c r="C51" s="109" t="s">
        <v>93</v>
      </c>
      <c r="D51" s="92"/>
      <c r="E51" s="110">
        <v>-502</v>
      </c>
      <c r="F51" s="93">
        <v>-548</v>
      </c>
      <c r="G51" s="93">
        <v>-573</v>
      </c>
      <c r="H51" s="26">
        <v>-527</v>
      </c>
      <c r="I51" s="26"/>
      <c r="J51" s="93">
        <v>-1050</v>
      </c>
      <c r="K51" s="27">
        <v>-1100</v>
      </c>
      <c r="L51" s="83"/>
      <c r="M51" s="94"/>
      <c r="N51" s="94"/>
      <c r="O51" s="96"/>
      <c r="P51" s="95"/>
      <c r="Q51" s="94"/>
      <c r="R51" s="96"/>
      <c r="S51" s="97"/>
    </row>
    <row r="52" spans="3:19" ht="12.75" customHeight="1">
      <c r="C52" s="109" t="s">
        <v>242</v>
      </c>
      <c r="D52" s="92"/>
      <c r="E52" s="93">
        <v>-1922</v>
      </c>
      <c r="F52" s="93">
        <v>-1997</v>
      </c>
      <c r="G52" s="93">
        <v>-1969</v>
      </c>
      <c r="H52" s="26">
        <v>-2023</v>
      </c>
      <c r="I52" s="26"/>
      <c r="J52" s="93">
        <v>-3919</v>
      </c>
      <c r="K52" s="27">
        <v>-3992</v>
      </c>
      <c r="L52" s="83"/>
      <c r="M52" s="94"/>
      <c r="N52" s="94"/>
      <c r="O52" s="96"/>
      <c r="P52" s="95"/>
      <c r="Q52" s="94"/>
      <c r="R52" s="96"/>
      <c r="S52" s="97"/>
    </row>
    <row r="53" spans="3:19" ht="12.75" customHeight="1">
      <c r="C53" s="91" t="s">
        <v>49</v>
      </c>
      <c r="D53" s="92"/>
      <c r="E53" s="98">
        <v>-1</v>
      </c>
      <c r="F53" s="98">
        <v>1</v>
      </c>
      <c r="G53" s="93">
        <v>2</v>
      </c>
      <c r="H53" s="32">
        <v>1</v>
      </c>
      <c r="I53" s="26"/>
      <c r="J53" s="93">
        <v>0</v>
      </c>
      <c r="K53" s="27">
        <v>3</v>
      </c>
      <c r="L53" s="83"/>
      <c r="M53" s="94"/>
      <c r="N53" s="94"/>
      <c r="O53" s="96"/>
      <c r="P53" s="95"/>
      <c r="Q53" s="94"/>
      <c r="R53" s="96"/>
      <c r="S53" s="97"/>
    </row>
    <row r="54" spans="2:19" s="99" customFormat="1" ht="12.75" customHeight="1" thickBot="1">
      <c r="B54" s="100"/>
      <c r="C54" s="101" t="s">
        <v>233</v>
      </c>
      <c r="D54" s="115"/>
      <c r="E54" s="114">
        <v>3060</v>
      </c>
      <c r="F54" s="114">
        <v>2666</v>
      </c>
      <c r="G54" s="114">
        <v>2959</v>
      </c>
      <c r="H54" s="36">
        <v>2301</v>
      </c>
      <c r="I54" s="47"/>
      <c r="J54" s="114">
        <v>5726</v>
      </c>
      <c r="K54" s="37">
        <v>5260</v>
      </c>
      <c r="L54" s="104"/>
      <c r="M54" s="105">
        <v>-6.6</v>
      </c>
      <c r="N54" s="105">
        <v>-5.5</v>
      </c>
      <c r="O54" s="106">
        <v>-7.3</v>
      </c>
      <c r="P54" s="106">
        <v>-12.5</v>
      </c>
      <c r="Q54" s="105"/>
      <c r="R54" s="106">
        <v>-6.1</v>
      </c>
      <c r="S54" s="107">
        <v>-9.6</v>
      </c>
    </row>
    <row r="55" spans="3:19" ht="3.75" customHeight="1" thickTop="1">
      <c r="C55" s="67"/>
      <c r="D55" s="92"/>
      <c r="E55" s="119"/>
      <c r="F55" s="119"/>
      <c r="G55" s="119"/>
      <c r="H55" s="120"/>
      <c r="I55" s="120"/>
      <c r="J55" s="119"/>
      <c r="K55" s="121"/>
      <c r="L55" s="83"/>
      <c r="M55" s="94"/>
      <c r="N55" s="94"/>
      <c r="O55" s="96"/>
      <c r="P55" s="95"/>
      <c r="Q55" s="94"/>
      <c r="R55" s="96"/>
      <c r="S55" s="97"/>
    </row>
    <row r="56" spans="2:19" s="99" customFormat="1" ht="12.75" customHeight="1">
      <c r="B56" s="100"/>
      <c r="C56" s="101" t="s">
        <v>43</v>
      </c>
      <c r="D56" s="115"/>
      <c r="E56" s="122">
        <v>0.35</v>
      </c>
      <c r="F56" s="122">
        <v>0.32669767441860464</v>
      </c>
      <c r="G56" s="122">
        <v>0.34</v>
      </c>
      <c r="H56" s="123">
        <v>0.30861470495424426</v>
      </c>
      <c r="I56" s="124"/>
      <c r="J56" s="122">
        <v>0.33806028424176165</v>
      </c>
      <c r="K56" s="125">
        <v>0.32457039868245235</v>
      </c>
      <c r="L56" s="104"/>
      <c r="M56" s="105"/>
      <c r="N56" s="105"/>
      <c r="O56" s="112"/>
      <c r="P56" s="106"/>
      <c r="Q56" s="105"/>
      <c r="R56" s="112"/>
      <c r="S56" s="113"/>
    </row>
    <row r="57" spans="3:19" ht="12.75" customHeight="1">
      <c r="C57" s="109" t="s">
        <v>113</v>
      </c>
      <c r="D57" s="92"/>
      <c r="E57" s="110">
        <v>1521</v>
      </c>
      <c r="F57" s="93">
        <v>2156</v>
      </c>
      <c r="G57" s="93">
        <v>1542</v>
      </c>
      <c r="H57" s="26">
        <v>2055</v>
      </c>
      <c r="I57" s="26"/>
      <c r="J57" s="93">
        <v>3677</v>
      </c>
      <c r="K57" s="27">
        <v>3597</v>
      </c>
      <c r="L57" s="83"/>
      <c r="M57" s="94"/>
      <c r="N57" s="94"/>
      <c r="O57" s="96"/>
      <c r="P57" s="95"/>
      <c r="Q57" s="94"/>
      <c r="R57" s="96"/>
      <c r="S57" s="97"/>
    </row>
    <row r="58" spans="3:19" ht="3.75" customHeight="1">
      <c r="C58" s="67"/>
      <c r="D58" s="92"/>
      <c r="E58" s="93"/>
      <c r="F58" s="93"/>
      <c r="G58" s="93"/>
      <c r="H58" s="26"/>
      <c r="I58" s="26"/>
      <c r="J58" s="93"/>
      <c r="K58" s="27"/>
      <c r="L58" s="83"/>
      <c r="M58" s="94"/>
      <c r="N58" s="94"/>
      <c r="O58" s="96"/>
      <c r="P58" s="95"/>
      <c r="Q58" s="94"/>
      <c r="R58" s="96"/>
      <c r="S58" s="97"/>
    </row>
    <row r="59" spans="2:19" ht="12.75" customHeight="1">
      <c r="B59" s="675" t="s">
        <v>114</v>
      </c>
      <c r="C59" s="676"/>
      <c r="D59" s="92"/>
      <c r="E59" s="93"/>
      <c r="F59" s="93"/>
      <c r="G59" s="93"/>
      <c r="H59" s="26"/>
      <c r="I59" s="26"/>
      <c r="J59" s="93"/>
      <c r="K59" s="27"/>
      <c r="L59" s="83"/>
      <c r="M59" s="94"/>
      <c r="N59" s="94"/>
      <c r="O59" s="96"/>
      <c r="P59" s="95"/>
      <c r="Q59" s="94"/>
      <c r="R59" s="96"/>
      <c r="S59" s="97"/>
    </row>
    <row r="60" spans="2:19" s="64" customFormat="1" ht="12.75" customHeight="1">
      <c r="B60" s="9"/>
      <c r="C60" s="126" t="s">
        <v>71</v>
      </c>
      <c r="D60" s="14"/>
      <c r="E60" s="110">
        <v>1784</v>
      </c>
      <c r="F60" s="110">
        <v>1682</v>
      </c>
      <c r="G60" s="93">
        <v>1633</v>
      </c>
      <c r="H60" s="53">
        <v>1483</v>
      </c>
      <c r="I60" s="53"/>
      <c r="J60" s="93">
        <v>3466</v>
      </c>
      <c r="K60" s="27">
        <v>3116</v>
      </c>
      <c r="L60" s="83"/>
      <c r="M60" s="94"/>
      <c r="N60" s="94"/>
      <c r="O60" s="96"/>
      <c r="P60" s="95"/>
      <c r="Q60" s="94"/>
      <c r="R60" s="96"/>
      <c r="S60" s="97"/>
    </row>
    <row r="61" spans="2:19" s="64" customFormat="1" ht="12.75" customHeight="1">
      <c r="B61" s="9"/>
      <c r="C61" s="126" t="s">
        <v>110</v>
      </c>
      <c r="D61" s="14"/>
      <c r="E61" s="110">
        <v>382</v>
      </c>
      <c r="F61" s="110">
        <v>408</v>
      </c>
      <c r="G61" s="93">
        <v>440</v>
      </c>
      <c r="H61" s="53">
        <v>466</v>
      </c>
      <c r="I61" s="53"/>
      <c r="J61" s="93">
        <v>790</v>
      </c>
      <c r="K61" s="27">
        <v>906</v>
      </c>
      <c r="L61" s="83"/>
      <c r="M61" s="94"/>
      <c r="N61" s="94"/>
      <c r="O61" s="96"/>
      <c r="P61" s="95"/>
      <c r="Q61" s="94"/>
      <c r="R61" s="96"/>
      <c r="S61" s="97"/>
    </row>
    <row r="62" spans="2:19" s="64" customFormat="1" ht="12.75" customHeight="1">
      <c r="B62" s="9"/>
      <c r="C62" s="126" t="s">
        <v>0</v>
      </c>
      <c r="D62" s="14"/>
      <c r="E62" s="110">
        <v>584</v>
      </c>
      <c r="F62" s="110">
        <v>666</v>
      </c>
      <c r="G62" s="93">
        <v>748</v>
      </c>
      <c r="H62" s="53">
        <v>788</v>
      </c>
      <c r="I62" s="53"/>
      <c r="J62" s="93">
        <v>1250</v>
      </c>
      <c r="K62" s="27">
        <v>1536</v>
      </c>
      <c r="L62" s="83"/>
      <c r="M62" s="94"/>
      <c r="N62" s="94"/>
      <c r="O62" s="96"/>
      <c r="P62" s="95"/>
      <c r="Q62" s="94"/>
      <c r="R62" s="96"/>
      <c r="S62" s="97"/>
    </row>
    <row r="63" spans="2:19" s="64" customFormat="1" ht="12.75" customHeight="1">
      <c r="B63" s="9"/>
      <c r="C63" s="126" t="s">
        <v>116</v>
      </c>
      <c r="D63" s="14"/>
      <c r="E63" s="110">
        <v>892</v>
      </c>
      <c r="F63" s="110">
        <v>921</v>
      </c>
      <c r="G63" s="93">
        <v>932</v>
      </c>
      <c r="H63" s="53">
        <v>917</v>
      </c>
      <c r="I63" s="53"/>
      <c r="J63" s="93">
        <v>1813</v>
      </c>
      <c r="K63" s="27">
        <v>1849</v>
      </c>
      <c r="L63" s="83"/>
      <c r="M63" s="94"/>
      <c r="N63" s="94"/>
      <c r="O63" s="96"/>
      <c r="P63" s="95"/>
      <c r="Q63" s="94"/>
      <c r="R63" s="96"/>
      <c r="S63" s="97"/>
    </row>
    <row r="64" spans="2:19" s="64" customFormat="1" ht="12.75" customHeight="1">
      <c r="B64" s="9"/>
      <c r="C64" s="126" t="s">
        <v>32</v>
      </c>
      <c r="D64" s="14"/>
      <c r="E64" s="111">
        <v>68</v>
      </c>
      <c r="F64" s="111">
        <v>84</v>
      </c>
      <c r="G64" s="98">
        <v>126</v>
      </c>
      <c r="H64" s="108">
        <v>136</v>
      </c>
      <c r="I64" s="53"/>
      <c r="J64" s="98">
        <v>152</v>
      </c>
      <c r="K64" s="33">
        <v>262</v>
      </c>
      <c r="L64" s="83"/>
      <c r="M64" s="94"/>
      <c r="N64" s="94"/>
      <c r="O64" s="96"/>
      <c r="P64" s="95"/>
      <c r="Q64" s="94"/>
      <c r="R64" s="96"/>
      <c r="S64" s="97"/>
    </row>
    <row r="65" spans="2:19" s="99" customFormat="1" ht="12.75" customHeight="1">
      <c r="B65" s="100"/>
      <c r="C65" s="101" t="s">
        <v>100</v>
      </c>
      <c r="D65" s="115"/>
      <c r="E65" s="127">
        <v>3710</v>
      </c>
      <c r="F65" s="127">
        <v>3761</v>
      </c>
      <c r="G65" s="128">
        <v>3879</v>
      </c>
      <c r="H65" s="129">
        <v>3790</v>
      </c>
      <c r="I65" s="129"/>
      <c r="J65" s="128">
        <v>7471</v>
      </c>
      <c r="K65" s="130">
        <v>7669</v>
      </c>
      <c r="L65" s="104"/>
      <c r="M65" s="105">
        <v>1.1</v>
      </c>
      <c r="N65" s="105">
        <v>0.5</v>
      </c>
      <c r="O65" s="131">
        <v>0.2</v>
      </c>
      <c r="P65" s="106">
        <v>2.3</v>
      </c>
      <c r="Q65" s="105"/>
      <c r="R65" s="132">
        <v>0.8</v>
      </c>
      <c r="S65" s="133">
        <v>1.2</v>
      </c>
    </row>
    <row r="66" spans="2:19" s="64" customFormat="1" ht="12.75" customHeight="1">
      <c r="B66" s="9"/>
      <c r="C66" s="126" t="s">
        <v>118</v>
      </c>
      <c r="D66" s="14"/>
      <c r="E66" s="111">
        <v>149</v>
      </c>
      <c r="F66" s="111">
        <v>280</v>
      </c>
      <c r="G66" s="98">
        <v>223</v>
      </c>
      <c r="H66" s="108">
        <v>341</v>
      </c>
      <c r="I66" s="53"/>
      <c r="J66" s="98">
        <v>429</v>
      </c>
      <c r="K66" s="33">
        <v>564</v>
      </c>
      <c r="L66" s="83"/>
      <c r="M66" s="94"/>
      <c r="N66" s="94"/>
      <c r="O66" s="96"/>
      <c r="P66" s="95"/>
      <c r="Q66" s="94"/>
      <c r="R66" s="96"/>
      <c r="S66" s="97"/>
    </row>
    <row r="67" spans="2:19" s="99" customFormat="1" ht="12.75" customHeight="1">
      <c r="B67" s="100"/>
      <c r="C67" s="101" t="s">
        <v>229</v>
      </c>
      <c r="D67" s="115"/>
      <c r="E67" s="127">
        <v>3859</v>
      </c>
      <c r="F67" s="127">
        <v>4041</v>
      </c>
      <c r="G67" s="128">
        <v>4102</v>
      </c>
      <c r="H67" s="129">
        <v>4131</v>
      </c>
      <c r="I67" s="129"/>
      <c r="J67" s="128">
        <v>7900</v>
      </c>
      <c r="K67" s="130">
        <v>8233</v>
      </c>
      <c r="L67" s="104"/>
      <c r="M67" s="105">
        <v>1.7</v>
      </c>
      <c r="N67" s="105">
        <v>3.9</v>
      </c>
      <c r="O67" s="131">
        <v>1.8</v>
      </c>
      <c r="P67" s="106">
        <v>3.8</v>
      </c>
      <c r="Q67" s="105"/>
      <c r="R67" s="132">
        <v>2.8</v>
      </c>
      <c r="S67" s="133">
        <v>2.8</v>
      </c>
    </row>
    <row r="68" spans="2:19" s="64" customFormat="1" ht="12.75" customHeight="1">
      <c r="B68" s="9"/>
      <c r="C68" s="126" t="s">
        <v>180</v>
      </c>
      <c r="D68" s="14"/>
      <c r="E68" s="110">
        <v>-931</v>
      </c>
      <c r="F68" s="110">
        <v>-798</v>
      </c>
      <c r="G68" s="93">
        <v>-894</v>
      </c>
      <c r="H68" s="53">
        <v>-887</v>
      </c>
      <c r="I68" s="53"/>
      <c r="J68" s="93">
        <v>-1729</v>
      </c>
      <c r="K68" s="27">
        <v>-1781</v>
      </c>
      <c r="L68" s="83"/>
      <c r="M68" s="94"/>
      <c r="N68" s="94"/>
      <c r="O68" s="96"/>
      <c r="P68" s="95"/>
      <c r="Q68" s="94"/>
      <c r="R68" s="96"/>
      <c r="S68" s="97"/>
    </row>
    <row r="69" spans="2:19" s="64" customFormat="1" ht="12.75" customHeight="1">
      <c r="B69" s="9"/>
      <c r="C69" s="677" t="s">
        <v>275</v>
      </c>
      <c r="D69" s="678"/>
      <c r="E69" s="26">
        <v>-690</v>
      </c>
      <c r="F69" s="53">
        <v>-994</v>
      </c>
      <c r="G69" s="53">
        <v>-839</v>
      </c>
      <c r="H69" s="53">
        <v>-964</v>
      </c>
      <c r="I69" s="53"/>
      <c r="J69" s="26">
        <v>-1684</v>
      </c>
      <c r="K69" s="27">
        <v>-1803</v>
      </c>
      <c r="L69" s="83"/>
      <c r="M69" s="94"/>
      <c r="N69" s="94"/>
      <c r="O69" s="96"/>
      <c r="P69" s="95"/>
      <c r="Q69" s="94"/>
      <c r="R69" s="96"/>
      <c r="S69" s="97"/>
    </row>
    <row r="70" spans="2:19" s="64" customFormat="1" ht="12.75" customHeight="1">
      <c r="B70" s="9"/>
      <c r="C70" s="677" t="s">
        <v>276</v>
      </c>
      <c r="D70" s="678"/>
      <c r="E70" s="32">
        <v>-767</v>
      </c>
      <c r="F70" s="108">
        <v>-768</v>
      </c>
      <c r="G70" s="108">
        <v>-817</v>
      </c>
      <c r="H70" s="108">
        <v>-867</v>
      </c>
      <c r="I70" s="53"/>
      <c r="J70" s="32">
        <v>-1535</v>
      </c>
      <c r="K70" s="33">
        <v>-1684</v>
      </c>
      <c r="L70" s="83"/>
      <c r="M70" s="94"/>
      <c r="N70" s="94"/>
      <c r="O70" s="134"/>
      <c r="P70" s="95"/>
      <c r="Q70" s="94"/>
      <c r="R70" s="135"/>
      <c r="S70" s="136"/>
    </row>
    <row r="71" spans="2:19" s="99" customFormat="1" ht="12.75" customHeight="1">
      <c r="B71" s="100"/>
      <c r="C71" s="101" t="s">
        <v>41</v>
      </c>
      <c r="D71" s="115"/>
      <c r="E71" s="50">
        <v>1471</v>
      </c>
      <c r="F71" s="129">
        <v>1481</v>
      </c>
      <c r="G71" s="137">
        <v>1552</v>
      </c>
      <c r="H71" s="129">
        <v>1413</v>
      </c>
      <c r="I71" s="129"/>
      <c r="J71" s="50">
        <v>2952</v>
      </c>
      <c r="K71" s="130">
        <v>2965</v>
      </c>
      <c r="L71" s="104"/>
      <c r="M71" s="105">
        <v>-2</v>
      </c>
      <c r="N71" s="105">
        <v>-1.1</v>
      </c>
      <c r="O71" s="131">
        <v>1.1</v>
      </c>
      <c r="P71" s="106">
        <v>-3.4</v>
      </c>
      <c r="Q71" s="105"/>
      <c r="R71" s="132">
        <v>-1.5</v>
      </c>
      <c r="S71" s="133">
        <v>-1.1</v>
      </c>
    </row>
    <row r="72" spans="2:19" s="34" customFormat="1" ht="12.75" customHeight="1">
      <c r="B72" s="17"/>
      <c r="C72" s="126" t="s">
        <v>86</v>
      </c>
      <c r="D72" s="138"/>
      <c r="E72" s="110"/>
      <c r="F72" s="110"/>
      <c r="G72" s="110"/>
      <c r="H72" s="53"/>
      <c r="I72" s="129"/>
      <c r="J72" s="93"/>
      <c r="K72" s="27"/>
      <c r="L72" s="104"/>
      <c r="M72" s="94"/>
      <c r="N72" s="94"/>
      <c r="O72" s="96"/>
      <c r="P72" s="95"/>
      <c r="Q72" s="94"/>
      <c r="R72" s="96"/>
      <c r="S72" s="97"/>
    </row>
    <row r="73" spans="2:19" s="64" customFormat="1" ht="12.75" customHeight="1">
      <c r="B73" s="9"/>
      <c r="C73" s="139" t="s">
        <v>249</v>
      </c>
      <c r="D73" s="14"/>
      <c r="E73" s="110">
        <v>0</v>
      </c>
      <c r="F73" s="110">
        <v>0</v>
      </c>
      <c r="G73" s="110">
        <v>0</v>
      </c>
      <c r="H73" s="53">
        <v>0</v>
      </c>
      <c r="I73" s="53"/>
      <c r="J73" s="93">
        <v>0</v>
      </c>
      <c r="K73" s="27">
        <v>0</v>
      </c>
      <c r="L73" s="83"/>
      <c r="M73" s="94"/>
      <c r="N73" s="94"/>
      <c r="O73" s="96"/>
      <c r="P73" s="95"/>
      <c r="Q73" s="94"/>
      <c r="R73" s="96"/>
      <c r="S73" s="97"/>
    </row>
    <row r="74" spans="2:19" s="64" customFormat="1" ht="12.75" customHeight="1">
      <c r="B74" s="9"/>
      <c r="C74" s="109" t="s">
        <v>93</v>
      </c>
      <c r="D74" s="14"/>
      <c r="E74" s="110">
        <v>-216</v>
      </c>
      <c r="F74" s="110">
        <v>-256</v>
      </c>
      <c r="G74" s="110">
        <v>-274</v>
      </c>
      <c r="H74" s="53">
        <v>-245</v>
      </c>
      <c r="I74" s="53"/>
      <c r="J74" s="93">
        <v>-472</v>
      </c>
      <c r="K74" s="27">
        <v>-519</v>
      </c>
      <c r="L74" s="83"/>
      <c r="M74" s="94"/>
      <c r="N74" s="94"/>
      <c r="O74" s="96"/>
      <c r="P74" s="95"/>
      <c r="Q74" s="94"/>
      <c r="R74" s="96"/>
      <c r="S74" s="97"/>
    </row>
    <row r="75" spans="2:19" s="64" customFormat="1" ht="12.75" customHeight="1">
      <c r="B75" s="9"/>
      <c r="C75" s="139" t="s">
        <v>242</v>
      </c>
      <c r="D75" s="14"/>
      <c r="E75" s="110">
        <v>-437</v>
      </c>
      <c r="F75" s="110">
        <v>-495</v>
      </c>
      <c r="G75" s="110">
        <v>-447</v>
      </c>
      <c r="H75" s="53">
        <v>-508</v>
      </c>
      <c r="I75" s="53"/>
      <c r="J75" s="93">
        <v>-932</v>
      </c>
      <c r="K75" s="27">
        <v>-955</v>
      </c>
      <c r="L75" s="83"/>
      <c r="M75" s="94"/>
      <c r="N75" s="94"/>
      <c r="O75" s="96"/>
      <c r="P75" s="95"/>
      <c r="Q75" s="94"/>
      <c r="R75" s="96"/>
      <c r="S75" s="97"/>
    </row>
    <row r="76" spans="2:19" s="64" customFormat="1" ht="12.75" customHeight="1">
      <c r="B76" s="9"/>
      <c r="C76" s="126" t="s">
        <v>49</v>
      </c>
      <c r="D76" s="14"/>
      <c r="E76" s="111">
        <v>0</v>
      </c>
      <c r="F76" s="110">
        <v>0</v>
      </c>
      <c r="G76" s="111">
        <v>0</v>
      </c>
      <c r="H76" s="53">
        <v>0</v>
      </c>
      <c r="I76" s="53"/>
      <c r="J76" s="98">
        <v>0</v>
      </c>
      <c r="K76" s="33">
        <v>0</v>
      </c>
      <c r="L76" s="83"/>
      <c r="M76" s="94"/>
      <c r="N76" s="94"/>
      <c r="O76" s="96"/>
      <c r="P76" s="95"/>
      <c r="Q76" s="94"/>
      <c r="R76" s="96"/>
      <c r="S76" s="97"/>
    </row>
    <row r="77" spans="2:19" s="99" customFormat="1" ht="12.75" customHeight="1" thickBot="1">
      <c r="B77" s="100"/>
      <c r="C77" s="101" t="s">
        <v>233</v>
      </c>
      <c r="D77" s="115"/>
      <c r="E77" s="140">
        <v>818</v>
      </c>
      <c r="F77" s="140">
        <v>730</v>
      </c>
      <c r="G77" s="140">
        <v>831</v>
      </c>
      <c r="H77" s="141">
        <v>660</v>
      </c>
      <c r="I77" s="129"/>
      <c r="J77" s="114">
        <v>1548</v>
      </c>
      <c r="K77" s="37">
        <v>1491</v>
      </c>
      <c r="L77" s="104"/>
      <c r="M77" s="105">
        <v>-3.7</v>
      </c>
      <c r="N77" s="105">
        <v>-6.3</v>
      </c>
      <c r="O77" s="131">
        <v>-2.8</v>
      </c>
      <c r="P77" s="106">
        <v>-8.3</v>
      </c>
      <c r="Q77" s="105"/>
      <c r="R77" s="132">
        <v>-4.9</v>
      </c>
      <c r="S77" s="133">
        <v>-5.3</v>
      </c>
    </row>
    <row r="78" spans="2:19" s="64" customFormat="1" ht="3.75" customHeight="1" thickTop="1">
      <c r="B78" s="9"/>
      <c r="C78" s="9"/>
      <c r="D78" s="14"/>
      <c r="E78" s="142"/>
      <c r="F78" s="142"/>
      <c r="G78" s="142"/>
      <c r="H78" s="143"/>
      <c r="I78" s="143"/>
      <c r="J78" s="119"/>
      <c r="K78" s="121"/>
      <c r="L78" s="83"/>
      <c r="M78" s="94"/>
      <c r="N78" s="94"/>
      <c r="O78" s="96"/>
      <c r="P78" s="95"/>
      <c r="Q78" s="94"/>
      <c r="R78" s="96"/>
      <c r="S78" s="97"/>
    </row>
    <row r="79" spans="2:19" s="34" customFormat="1" ht="12.75" customHeight="1">
      <c r="B79" s="17"/>
      <c r="C79" s="101" t="s">
        <v>43</v>
      </c>
      <c r="D79" s="138"/>
      <c r="E79" s="144">
        <v>0.381</v>
      </c>
      <c r="F79" s="144">
        <v>0.366493442217273</v>
      </c>
      <c r="G79" s="144">
        <v>0.378</v>
      </c>
      <c r="H79" s="145">
        <v>0.3420479302832244</v>
      </c>
      <c r="I79" s="145"/>
      <c r="J79" s="122">
        <v>0.3736708860759494</v>
      </c>
      <c r="K79" s="125">
        <v>0.3601360378962711</v>
      </c>
      <c r="L79" s="104"/>
      <c r="M79" s="105"/>
      <c r="N79" s="105"/>
      <c r="O79" s="112"/>
      <c r="P79" s="106"/>
      <c r="Q79" s="105"/>
      <c r="R79" s="112"/>
      <c r="S79" s="113"/>
    </row>
    <row r="80" spans="2:19" s="64" customFormat="1" ht="12.75" customHeight="1">
      <c r="B80" s="9"/>
      <c r="C80" s="139" t="s">
        <v>113</v>
      </c>
      <c r="D80" s="14"/>
      <c r="E80" s="110">
        <v>342</v>
      </c>
      <c r="F80" s="110">
        <v>482</v>
      </c>
      <c r="G80" s="110">
        <v>410</v>
      </c>
      <c r="H80" s="53">
        <v>470</v>
      </c>
      <c r="I80" s="53"/>
      <c r="J80" s="93">
        <v>824</v>
      </c>
      <c r="K80" s="27">
        <v>880</v>
      </c>
      <c r="L80" s="83"/>
      <c r="M80" s="94"/>
      <c r="N80" s="94"/>
      <c r="O80" s="96"/>
      <c r="P80" s="95"/>
      <c r="Q80" s="94"/>
      <c r="R80" s="96"/>
      <c r="S80" s="97"/>
    </row>
    <row r="81" spans="4:19" s="67" customFormat="1" ht="3.75" customHeight="1">
      <c r="D81" s="92"/>
      <c r="E81" s="93"/>
      <c r="F81" s="93"/>
      <c r="G81" s="110"/>
      <c r="H81" s="26"/>
      <c r="I81" s="26"/>
      <c r="J81" s="93"/>
      <c r="K81" s="27"/>
      <c r="L81" s="83"/>
      <c r="M81" s="94"/>
      <c r="N81" s="94"/>
      <c r="O81" s="96"/>
      <c r="P81" s="95"/>
      <c r="Q81" s="94"/>
      <c r="R81" s="96"/>
      <c r="S81" s="97"/>
    </row>
    <row r="82" spans="2:19" ht="12.75" customHeight="1">
      <c r="B82" s="675" t="s">
        <v>256</v>
      </c>
      <c r="C82" s="676"/>
      <c r="D82" s="92"/>
      <c r="E82" s="93"/>
      <c r="F82" s="93"/>
      <c r="G82" s="110"/>
      <c r="H82" s="26"/>
      <c r="I82" s="26"/>
      <c r="J82" s="93"/>
      <c r="K82" s="27"/>
      <c r="L82" s="83"/>
      <c r="M82" s="94"/>
      <c r="N82" s="94"/>
      <c r="O82" s="96"/>
      <c r="P82" s="95"/>
      <c r="Q82" s="94"/>
      <c r="R82" s="96"/>
      <c r="S82" s="97"/>
    </row>
    <row r="83" spans="3:19" ht="12.75" customHeight="1">
      <c r="C83" s="91" t="s">
        <v>71</v>
      </c>
      <c r="D83" s="92"/>
      <c r="E83" s="93">
        <v>1685</v>
      </c>
      <c r="F83" s="93">
        <v>1552</v>
      </c>
      <c r="G83" s="110">
        <v>1595</v>
      </c>
      <c r="H83" s="53">
        <v>1386</v>
      </c>
      <c r="I83" s="26"/>
      <c r="J83" s="93">
        <v>3237</v>
      </c>
      <c r="K83" s="27">
        <v>2981</v>
      </c>
      <c r="L83" s="83"/>
      <c r="M83" s="94"/>
      <c r="N83" s="94"/>
      <c r="O83" s="96"/>
      <c r="P83" s="95"/>
      <c r="Q83" s="94"/>
      <c r="R83" s="96"/>
      <c r="S83" s="97"/>
    </row>
    <row r="84" spans="3:19" ht="12.75" customHeight="1">
      <c r="C84" s="91" t="s">
        <v>110</v>
      </c>
      <c r="D84" s="92"/>
      <c r="E84" s="93">
        <v>414</v>
      </c>
      <c r="F84" s="93">
        <v>435</v>
      </c>
      <c r="G84" s="110">
        <v>443</v>
      </c>
      <c r="H84" s="53">
        <v>408</v>
      </c>
      <c r="I84" s="26"/>
      <c r="J84" s="93">
        <v>849</v>
      </c>
      <c r="K84" s="27">
        <v>851</v>
      </c>
      <c r="L84" s="83"/>
      <c r="M84" s="94"/>
      <c r="N84" s="94"/>
      <c r="O84" s="96"/>
      <c r="P84" s="95"/>
      <c r="Q84" s="94"/>
      <c r="R84" s="96"/>
      <c r="S84" s="97"/>
    </row>
    <row r="85" spans="3:19" ht="12.75" customHeight="1">
      <c r="C85" s="91" t="s">
        <v>0</v>
      </c>
      <c r="D85" s="92"/>
      <c r="E85" s="93">
        <v>286</v>
      </c>
      <c r="F85" s="93">
        <v>316</v>
      </c>
      <c r="G85" s="110">
        <v>354</v>
      </c>
      <c r="H85" s="53">
        <v>359</v>
      </c>
      <c r="I85" s="26"/>
      <c r="J85" s="93">
        <v>602</v>
      </c>
      <c r="K85" s="27">
        <v>713</v>
      </c>
      <c r="L85" s="83"/>
      <c r="M85" s="94"/>
      <c r="N85" s="94"/>
      <c r="O85" s="96"/>
      <c r="P85" s="95"/>
      <c r="Q85" s="94"/>
      <c r="R85" s="96"/>
      <c r="S85" s="97"/>
    </row>
    <row r="86" spans="3:19" ht="12.75" customHeight="1">
      <c r="C86" s="91" t="s">
        <v>116</v>
      </c>
      <c r="D86" s="92"/>
      <c r="E86" s="93">
        <v>271</v>
      </c>
      <c r="F86" s="93">
        <v>303</v>
      </c>
      <c r="G86" s="110">
        <v>317</v>
      </c>
      <c r="H86" s="53">
        <v>303</v>
      </c>
      <c r="I86" s="26"/>
      <c r="J86" s="93">
        <v>574</v>
      </c>
      <c r="K86" s="27">
        <v>620</v>
      </c>
      <c r="L86" s="83"/>
      <c r="M86" s="94"/>
      <c r="N86" s="94"/>
      <c r="O86" s="96"/>
      <c r="P86" s="95"/>
      <c r="Q86" s="94"/>
      <c r="R86" s="96"/>
      <c r="S86" s="97"/>
    </row>
    <row r="87" spans="3:19" ht="12.75" customHeight="1">
      <c r="C87" s="91" t="s">
        <v>32</v>
      </c>
      <c r="D87" s="92"/>
      <c r="E87" s="98">
        <v>71</v>
      </c>
      <c r="F87" s="98">
        <v>99</v>
      </c>
      <c r="G87" s="111">
        <v>74</v>
      </c>
      <c r="H87" s="108">
        <v>90</v>
      </c>
      <c r="I87" s="26"/>
      <c r="J87" s="98">
        <v>170</v>
      </c>
      <c r="K87" s="33">
        <v>164</v>
      </c>
      <c r="L87" s="83"/>
      <c r="M87" s="94"/>
      <c r="N87" s="94"/>
      <c r="O87" s="96"/>
      <c r="P87" s="95"/>
      <c r="Q87" s="94"/>
      <c r="R87" s="96"/>
      <c r="S87" s="97"/>
    </row>
    <row r="88" spans="2:19" s="99" customFormat="1" ht="12.75" customHeight="1">
      <c r="B88" s="100"/>
      <c r="C88" s="101" t="s">
        <v>100</v>
      </c>
      <c r="D88" s="115"/>
      <c r="E88" s="103">
        <v>2727</v>
      </c>
      <c r="F88" s="103">
        <v>2705</v>
      </c>
      <c r="G88" s="127">
        <v>2783</v>
      </c>
      <c r="H88" s="129">
        <v>2546</v>
      </c>
      <c r="I88" s="47"/>
      <c r="J88" s="103">
        <v>5432</v>
      </c>
      <c r="K88" s="48">
        <v>5329</v>
      </c>
      <c r="L88" s="104"/>
      <c r="M88" s="105">
        <v>-1.9</v>
      </c>
      <c r="N88" s="105">
        <v>-2.2</v>
      </c>
      <c r="O88" s="106">
        <v>-2.3</v>
      </c>
      <c r="P88" s="106">
        <v>-4.6</v>
      </c>
      <c r="Q88" s="105"/>
      <c r="R88" s="106">
        <v>-2.1</v>
      </c>
      <c r="S88" s="107">
        <v>-3.4</v>
      </c>
    </row>
    <row r="89" spans="3:19" ht="12.75" customHeight="1">
      <c r="C89" s="91" t="s">
        <v>118</v>
      </c>
      <c r="D89" s="92"/>
      <c r="E89" s="98">
        <v>125</v>
      </c>
      <c r="F89" s="98">
        <v>165</v>
      </c>
      <c r="G89" s="111">
        <v>122</v>
      </c>
      <c r="H89" s="108">
        <v>207</v>
      </c>
      <c r="I89" s="26"/>
      <c r="J89" s="98">
        <v>290</v>
      </c>
      <c r="K89" s="33">
        <v>329</v>
      </c>
      <c r="L89" s="83"/>
      <c r="M89" s="94"/>
      <c r="N89" s="94"/>
      <c r="O89" s="95"/>
      <c r="P89" s="95"/>
      <c r="Q89" s="94"/>
      <c r="R89" s="95"/>
      <c r="S89" s="146"/>
    </row>
    <row r="90" spans="2:19" s="99" customFormat="1" ht="12.75" customHeight="1">
      <c r="B90" s="100"/>
      <c r="C90" s="101" t="s">
        <v>229</v>
      </c>
      <c r="D90" s="115"/>
      <c r="E90" s="103">
        <v>2852</v>
      </c>
      <c r="F90" s="103">
        <v>2870</v>
      </c>
      <c r="G90" s="127">
        <v>2905</v>
      </c>
      <c r="H90" s="129">
        <v>2753</v>
      </c>
      <c r="I90" s="47"/>
      <c r="J90" s="103">
        <v>5722</v>
      </c>
      <c r="K90" s="48">
        <v>5658</v>
      </c>
      <c r="L90" s="104"/>
      <c r="M90" s="105">
        <v>-0.9</v>
      </c>
      <c r="N90" s="105">
        <v>-1.3</v>
      </c>
      <c r="O90" s="106">
        <v>-2.4</v>
      </c>
      <c r="P90" s="106">
        <v>-2.7</v>
      </c>
      <c r="Q90" s="105"/>
      <c r="R90" s="106">
        <v>-1.1</v>
      </c>
      <c r="S90" s="107">
        <v>-2.6</v>
      </c>
    </row>
    <row r="91" spans="3:19" ht="12.75" customHeight="1">
      <c r="C91" s="91" t="s">
        <v>180</v>
      </c>
      <c r="D91" s="92"/>
      <c r="E91" s="93">
        <v>-656</v>
      </c>
      <c r="F91" s="93">
        <v>-649</v>
      </c>
      <c r="G91" s="110">
        <v>-664</v>
      </c>
      <c r="H91" s="53">
        <v>-584</v>
      </c>
      <c r="I91" s="26"/>
      <c r="J91" s="93">
        <v>-1305</v>
      </c>
      <c r="K91" s="27">
        <v>-1248</v>
      </c>
      <c r="L91" s="83"/>
      <c r="M91" s="94"/>
      <c r="N91" s="94"/>
      <c r="O91" s="95"/>
      <c r="P91" s="95"/>
      <c r="Q91" s="94"/>
      <c r="R91" s="95"/>
      <c r="S91" s="146"/>
    </row>
    <row r="92" spans="3:19" ht="12.75" customHeight="1">
      <c r="C92" s="677" t="s">
        <v>275</v>
      </c>
      <c r="D92" s="678"/>
      <c r="E92" s="26">
        <v>-300</v>
      </c>
      <c r="F92" s="53">
        <v>-395</v>
      </c>
      <c r="G92" s="53">
        <v>-328</v>
      </c>
      <c r="H92" s="53">
        <v>-460</v>
      </c>
      <c r="I92" s="26"/>
      <c r="J92" s="26">
        <v>-695</v>
      </c>
      <c r="K92" s="27">
        <v>-788</v>
      </c>
      <c r="L92" s="83"/>
      <c r="M92" s="94"/>
      <c r="N92" s="94"/>
      <c r="O92" s="95"/>
      <c r="P92" s="95"/>
      <c r="Q92" s="94"/>
      <c r="R92" s="95"/>
      <c r="S92" s="146"/>
    </row>
    <row r="93" spans="3:19" ht="12.75" customHeight="1">
      <c r="C93" s="677" t="s">
        <v>276</v>
      </c>
      <c r="D93" s="678"/>
      <c r="E93" s="32">
        <v>-540</v>
      </c>
      <c r="F93" s="108">
        <v>-539</v>
      </c>
      <c r="G93" s="108">
        <v>-551</v>
      </c>
      <c r="H93" s="108">
        <v>-557</v>
      </c>
      <c r="I93" s="26"/>
      <c r="J93" s="32">
        <v>-1079</v>
      </c>
      <c r="K93" s="33">
        <v>-1108</v>
      </c>
      <c r="L93" s="83"/>
      <c r="M93" s="94"/>
      <c r="N93" s="94"/>
      <c r="O93" s="95"/>
      <c r="P93" s="95"/>
      <c r="Q93" s="94"/>
      <c r="R93" s="95"/>
      <c r="S93" s="146"/>
    </row>
    <row r="94" spans="2:19" s="99" customFormat="1" ht="12.75" customHeight="1">
      <c r="B94" s="100"/>
      <c r="C94" s="101" t="s">
        <v>41</v>
      </c>
      <c r="D94" s="115"/>
      <c r="E94" s="50">
        <v>1356</v>
      </c>
      <c r="F94" s="129">
        <v>1287</v>
      </c>
      <c r="G94" s="137">
        <v>1362</v>
      </c>
      <c r="H94" s="129">
        <v>1152</v>
      </c>
      <c r="I94" s="47"/>
      <c r="J94" s="50">
        <v>2643</v>
      </c>
      <c r="K94" s="48">
        <v>2514</v>
      </c>
      <c r="L94" s="104"/>
      <c r="M94" s="105">
        <v>-2.6</v>
      </c>
      <c r="N94" s="105">
        <v>-3.7</v>
      </c>
      <c r="O94" s="106">
        <v>-3.7</v>
      </c>
      <c r="P94" s="106">
        <v>-9.4</v>
      </c>
      <c r="Q94" s="105"/>
      <c r="R94" s="106">
        <v>-3.1</v>
      </c>
      <c r="S94" s="107">
        <v>-6.4</v>
      </c>
    </row>
    <row r="95" spans="2:19" s="99" customFormat="1" ht="12.75" customHeight="1">
      <c r="B95" s="100"/>
      <c r="C95" s="91" t="s">
        <v>86</v>
      </c>
      <c r="D95" s="115"/>
      <c r="E95" s="110"/>
      <c r="F95" s="93"/>
      <c r="G95" s="93"/>
      <c r="H95" s="53"/>
      <c r="I95" s="47"/>
      <c r="J95" s="93"/>
      <c r="K95" s="27"/>
      <c r="L95" s="104"/>
      <c r="M95" s="94"/>
      <c r="N95" s="94"/>
      <c r="O95" s="95"/>
      <c r="P95" s="95"/>
      <c r="Q95" s="94"/>
      <c r="R95" s="95"/>
      <c r="S95" s="146"/>
    </row>
    <row r="96" spans="3:19" ht="12.75" customHeight="1">
      <c r="C96" s="109" t="s">
        <v>249</v>
      </c>
      <c r="D96" s="92"/>
      <c r="E96" s="110">
        <v>0</v>
      </c>
      <c r="F96" s="93">
        <v>0</v>
      </c>
      <c r="G96" s="93">
        <v>0</v>
      </c>
      <c r="H96" s="53">
        <v>0</v>
      </c>
      <c r="I96" s="26"/>
      <c r="J96" s="93">
        <v>0</v>
      </c>
      <c r="K96" s="27">
        <v>0</v>
      </c>
      <c r="L96" s="83"/>
      <c r="M96" s="94"/>
      <c r="N96" s="94"/>
      <c r="O96" s="95"/>
      <c r="P96" s="95"/>
      <c r="Q96" s="94"/>
      <c r="R96" s="95"/>
      <c r="S96" s="146"/>
    </row>
    <row r="97" spans="3:19" ht="12.75" customHeight="1">
      <c r="C97" s="109" t="s">
        <v>93</v>
      </c>
      <c r="D97" s="92"/>
      <c r="E97" s="110">
        <v>-50</v>
      </c>
      <c r="F97" s="93">
        <v>-52</v>
      </c>
      <c r="G97" s="93">
        <v>-54</v>
      </c>
      <c r="H97" s="53">
        <v>-52</v>
      </c>
      <c r="I97" s="26"/>
      <c r="J97" s="93">
        <v>-102</v>
      </c>
      <c r="K97" s="27">
        <v>-106</v>
      </c>
      <c r="L97" s="83"/>
      <c r="M97" s="94"/>
      <c r="N97" s="94"/>
      <c r="O97" s="95"/>
      <c r="P97" s="95"/>
      <c r="Q97" s="94"/>
      <c r="R97" s="95"/>
      <c r="S97" s="146"/>
    </row>
    <row r="98" spans="3:19" ht="12.75" customHeight="1">
      <c r="C98" s="109" t="s">
        <v>242</v>
      </c>
      <c r="D98" s="92"/>
      <c r="E98" s="110">
        <v>-302</v>
      </c>
      <c r="F98" s="93">
        <v>-336</v>
      </c>
      <c r="G98" s="93">
        <v>-332</v>
      </c>
      <c r="H98" s="53">
        <v>-341</v>
      </c>
      <c r="I98" s="26"/>
      <c r="J98" s="93">
        <v>-638</v>
      </c>
      <c r="K98" s="27">
        <v>-673</v>
      </c>
      <c r="L98" s="83"/>
      <c r="M98" s="94"/>
      <c r="N98" s="94"/>
      <c r="O98" s="95"/>
      <c r="P98" s="95"/>
      <c r="Q98" s="94"/>
      <c r="R98" s="95"/>
      <c r="S98" s="146"/>
    </row>
    <row r="99" spans="3:19" ht="12.75" customHeight="1">
      <c r="C99" s="91" t="s">
        <v>49</v>
      </c>
      <c r="D99" s="92"/>
      <c r="E99" s="111">
        <v>0</v>
      </c>
      <c r="F99" s="93">
        <v>0</v>
      </c>
      <c r="G99" s="98">
        <v>0</v>
      </c>
      <c r="H99" s="53">
        <v>0</v>
      </c>
      <c r="I99" s="26"/>
      <c r="J99" s="98">
        <v>0</v>
      </c>
      <c r="K99" s="33">
        <v>0</v>
      </c>
      <c r="L99" s="83"/>
      <c r="M99" s="94"/>
      <c r="N99" s="94"/>
      <c r="O99" s="95"/>
      <c r="P99" s="95"/>
      <c r="Q99" s="94"/>
      <c r="R99" s="95"/>
      <c r="S99" s="146"/>
    </row>
    <row r="100" spans="2:19" s="99" customFormat="1" ht="12.75" customHeight="1" thickBot="1">
      <c r="B100" s="100"/>
      <c r="C100" s="101" t="s">
        <v>233</v>
      </c>
      <c r="D100" s="115"/>
      <c r="E100" s="114">
        <v>1004</v>
      </c>
      <c r="F100" s="114">
        <v>899</v>
      </c>
      <c r="G100" s="114">
        <v>976</v>
      </c>
      <c r="H100" s="141">
        <v>759</v>
      </c>
      <c r="I100" s="47"/>
      <c r="J100" s="114">
        <v>1903</v>
      </c>
      <c r="K100" s="37">
        <v>1735</v>
      </c>
      <c r="L100" s="104"/>
      <c r="M100" s="105">
        <v>-3.9</v>
      </c>
      <c r="N100" s="105">
        <v>-8.1</v>
      </c>
      <c r="O100" s="106">
        <v>-6.9</v>
      </c>
      <c r="P100" s="106">
        <v>-14.5</v>
      </c>
      <c r="Q100" s="105"/>
      <c r="R100" s="106">
        <v>-5.9</v>
      </c>
      <c r="S100" s="107">
        <v>-10.4</v>
      </c>
    </row>
    <row r="101" spans="3:19" ht="3.75" customHeight="1" thickTop="1">
      <c r="C101" s="67"/>
      <c r="D101" s="92"/>
      <c r="E101" s="93"/>
      <c r="F101" s="93"/>
      <c r="G101" s="93"/>
      <c r="H101" s="143"/>
      <c r="I101" s="26"/>
      <c r="J101" s="93"/>
      <c r="K101" s="27"/>
      <c r="L101" s="83"/>
      <c r="M101" s="94"/>
      <c r="N101" s="94"/>
      <c r="O101" s="95"/>
      <c r="P101" s="95"/>
      <c r="Q101" s="94"/>
      <c r="R101" s="95"/>
      <c r="S101" s="146"/>
    </row>
    <row r="102" spans="2:19" s="99" customFormat="1" ht="12.75" customHeight="1">
      <c r="B102" s="100"/>
      <c r="C102" s="101" t="s">
        <v>43</v>
      </c>
      <c r="D102" s="115"/>
      <c r="E102" s="122">
        <v>0.475</v>
      </c>
      <c r="F102" s="122">
        <v>0.4484320557491289</v>
      </c>
      <c r="G102" s="122">
        <v>0.469</v>
      </c>
      <c r="H102" s="145">
        <v>0.4184525971667272</v>
      </c>
      <c r="I102" s="123"/>
      <c r="J102" s="122">
        <v>0.46190143306536174</v>
      </c>
      <c r="K102" s="125">
        <v>0.4443266171792153</v>
      </c>
      <c r="L102" s="104"/>
      <c r="M102" s="105"/>
      <c r="N102" s="105"/>
      <c r="O102" s="106"/>
      <c r="P102" s="106"/>
      <c r="Q102" s="105"/>
      <c r="R102" s="106"/>
      <c r="S102" s="107"/>
    </row>
    <row r="103" spans="3:19" ht="12.75" customHeight="1">
      <c r="C103" s="109" t="s">
        <v>113</v>
      </c>
      <c r="D103" s="92"/>
      <c r="E103" s="110">
        <v>260</v>
      </c>
      <c r="F103" s="93">
        <v>330</v>
      </c>
      <c r="G103" s="93">
        <v>269</v>
      </c>
      <c r="H103" s="53">
        <v>352</v>
      </c>
      <c r="I103" s="26"/>
      <c r="J103" s="93">
        <v>590</v>
      </c>
      <c r="K103" s="27">
        <v>621</v>
      </c>
      <c r="L103" s="83"/>
      <c r="M103" s="94"/>
      <c r="N103" s="94"/>
      <c r="O103" s="95"/>
      <c r="P103" s="95"/>
      <c r="Q103" s="94"/>
      <c r="R103" s="95"/>
      <c r="S103" s="146"/>
    </row>
    <row r="104" spans="3:19" ht="3.75" customHeight="1">
      <c r="C104" s="67"/>
      <c r="D104" s="92"/>
      <c r="E104" s="93"/>
      <c r="F104" s="93"/>
      <c r="G104" s="93"/>
      <c r="H104" s="26"/>
      <c r="I104" s="26"/>
      <c r="J104" s="93"/>
      <c r="K104" s="27"/>
      <c r="L104" s="83"/>
      <c r="M104" s="94"/>
      <c r="N104" s="94"/>
      <c r="O104" s="95"/>
      <c r="P104" s="95"/>
      <c r="Q104" s="94"/>
      <c r="R104" s="95"/>
      <c r="S104" s="146"/>
    </row>
    <row r="105" spans="2:19" ht="12.75" customHeight="1">
      <c r="B105" s="675" t="s">
        <v>97</v>
      </c>
      <c r="C105" s="676"/>
      <c r="D105" s="92"/>
      <c r="E105" s="93"/>
      <c r="F105" s="93"/>
      <c r="G105" s="93"/>
      <c r="H105" s="26"/>
      <c r="I105" s="26"/>
      <c r="J105" s="93"/>
      <c r="K105" s="27"/>
      <c r="L105" s="83"/>
      <c r="M105" s="94"/>
      <c r="N105" s="94"/>
      <c r="O105" s="95"/>
      <c r="P105" s="95"/>
      <c r="Q105" s="94"/>
      <c r="R105" s="95"/>
      <c r="S105" s="146"/>
    </row>
    <row r="106" spans="3:19" ht="12.75" customHeight="1">
      <c r="C106" s="91" t="s">
        <v>71</v>
      </c>
      <c r="D106" s="92"/>
      <c r="E106" s="93">
        <v>1738</v>
      </c>
      <c r="F106" s="93">
        <v>1581</v>
      </c>
      <c r="G106" s="93">
        <v>1560</v>
      </c>
      <c r="H106" s="53">
        <v>1335</v>
      </c>
      <c r="I106" s="26"/>
      <c r="J106" s="93">
        <v>3319</v>
      </c>
      <c r="K106" s="27">
        <v>2895</v>
      </c>
      <c r="L106" s="83"/>
      <c r="M106" s="94"/>
      <c r="N106" s="94"/>
      <c r="O106" s="95"/>
      <c r="P106" s="95"/>
      <c r="Q106" s="94"/>
      <c r="R106" s="95"/>
      <c r="S106" s="146"/>
    </row>
    <row r="107" spans="3:19" ht="12.75" customHeight="1">
      <c r="C107" s="91" t="s">
        <v>110</v>
      </c>
      <c r="D107" s="92"/>
      <c r="E107" s="93">
        <v>177</v>
      </c>
      <c r="F107" s="93">
        <v>168</v>
      </c>
      <c r="G107" s="93">
        <v>156</v>
      </c>
      <c r="H107" s="53">
        <v>128</v>
      </c>
      <c r="I107" s="26"/>
      <c r="J107" s="93">
        <v>345</v>
      </c>
      <c r="K107" s="27">
        <v>284</v>
      </c>
      <c r="L107" s="83"/>
      <c r="M107" s="94"/>
      <c r="N107" s="94"/>
      <c r="O107" s="95"/>
      <c r="P107" s="95"/>
      <c r="Q107" s="94"/>
      <c r="R107" s="95"/>
      <c r="S107" s="146"/>
    </row>
    <row r="108" spans="3:19" ht="12.75" customHeight="1">
      <c r="C108" s="91" t="s">
        <v>0</v>
      </c>
      <c r="D108" s="92"/>
      <c r="E108" s="93">
        <v>265</v>
      </c>
      <c r="F108" s="93">
        <v>272</v>
      </c>
      <c r="G108" s="93">
        <v>310</v>
      </c>
      <c r="H108" s="53">
        <v>336</v>
      </c>
      <c r="I108" s="26"/>
      <c r="J108" s="93">
        <v>537</v>
      </c>
      <c r="K108" s="27">
        <v>646</v>
      </c>
      <c r="L108" s="83"/>
      <c r="M108" s="94"/>
      <c r="N108" s="94"/>
      <c r="O108" s="95"/>
      <c r="P108" s="95"/>
      <c r="Q108" s="94"/>
      <c r="R108" s="95"/>
      <c r="S108" s="146"/>
    </row>
    <row r="109" spans="3:19" ht="12.75" customHeight="1">
      <c r="C109" s="91" t="s">
        <v>116</v>
      </c>
      <c r="D109" s="92"/>
      <c r="E109" s="93">
        <v>157</v>
      </c>
      <c r="F109" s="93">
        <v>157</v>
      </c>
      <c r="G109" s="93">
        <v>165</v>
      </c>
      <c r="H109" s="53">
        <v>177</v>
      </c>
      <c r="I109" s="26"/>
      <c r="J109" s="93">
        <v>314</v>
      </c>
      <c r="K109" s="27">
        <v>342</v>
      </c>
      <c r="L109" s="83"/>
      <c r="M109" s="94"/>
      <c r="N109" s="94"/>
      <c r="O109" s="95"/>
      <c r="P109" s="95"/>
      <c r="Q109" s="94"/>
      <c r="R109" s="95"/>
      <c r="S109" s="146"/>
    </row>
    <row r="110" spans="3:19" ht="12.75" customHeight="1">
      <c r="C110" s="91" t="s">
        <v>32</v>
      </c>
      <c r="D110" s="92"/>
      <c r="E110" s="98">
        <v>103</v>
      </c>
      <c r="F110" s="98">
        <v>117</v>
      </c>
      <c r="G110" s="98">
        <v>112</v>
      </c>
      <c r="H110" s="108">
        <v>78</v>
      </c>
      <c r="I110" s="26"/>
      <c r="J110" s="98">
        <v>220</v>
      </c>
      <c r="K110" s="33">
        <v>190</v>
      </c>
      <c r="L110" s="83"/>
      <c r="M110" s="94"/>
      <c r="N110" s="94"/>
      <c r="O110" s="95"/>
      <c r="P110" s="95"/>
      <c r="Q110" s="94"/>
      <c r="R110" s="95"/>
      <c r="S110" s="146"/>
    </row>
    <row r="111" spans="2:19" s="99" customFormat="1" ht="12.75" customHeight="1">
      <c r="B111" s="100"/>
      <c r="C111" s="101" t="s">
        <v>100</v>
      </c>
      <c r="D111" s="115"/>
      <c r="E111" s="103">
        <v>2440</v>
      </c>
      <c r="F111" s="103">
        <v>2295</v>
      </c>
      <c r="G111" s="103">
        <v>2303</v>
      </c>
      <c r="H111" s="129">
        <v>2054</v>
      </c>
      <c r="I111" s="47"/>
      <c r="J111" s="103">
        <v>4735</v>
      </c>
      <c r="K111" s="48">
        <v>4357</v>
      </c>
      <c r="L111" s="104"/>
      <c r="M111" s="105">
        <v>-7.1</v>
      </c>
      <c r="N111" s="105">
        <v>-6.7</v>
      </c>
      <c r="O111" s="106">
        <v>-9.6</v>
      </c>
      <c r="P111" s="106">
        <v>-9.1</v>
      </c>
      <c r="Q111" s="105"/>
      <c r="R111" s="106">
        <v>-6.9</v>
      </c>
      <c r="S111" s="107">
        <v>-9.4</v>
      </c>
    </row>
    <row r="112" spans="3:19" ht="12.75" customHeight="1">
      <c r="C112" s="91" t="s">
        <v>118</v>
      </c>
      <c r="D112" s="92"/>
      <c r="E112" s="98">
        <v>174</v>
      </c>
      <c r="F112" s="98">
        <v>224</v>
      </c>
      <c r="G112" s="98">
        <v>208</v>
      </c>
      <c r="H112" s="108">
        <v>198</v>
      </c>
      <c r="I112" s="26"/>
      <c r="J112" s="98">
        <v>398</v>
      </c>
      <c r="K112" s="33">
        <v>406</v>
      </c>
      <c r="L112" s="83"/>
      <c r="M112" s="94"/>
      <c r="N112" s="94"/>
      <c r="O112" s="95"/>
      <c r="P112" s="95"/>
      <c r="Q112" s="94"/>
      <c r="R112" s="95"/>
      <c r="S112" s="146"/>
    </row>
    <row r="113" spans="2:19" s="99" customFormat="1" ht="12.75" customHeight="1">
      <c r="B113" s="100"/>
      <c r="C113" s="101" t="s">
        <v>229</v>
      </c>
      <c r="D113" s="115"/>
      <c r="E113" s="103">
        <v>2614</v>
      </c>
      <c r="F113" s="103">
        <v>2519</v>
      </c>
      <c r="G113" s="103">
        <v>2511</v>
      </c>
      <c r="H113" s="129">
        <v>2252</v>
      </c>
      <c r="I113" s="47"/>
      <c r="J113" s="103">
        <v>5133</v>
      </c>
      <c r="K113" s="48">
        <v>4763</v>
      </c>
      <c r="L113" s="104"/>
      <c r="M113" s="105">
        <v>-7.9</v>
      </c>
      <c r="N113" s="105">
        <v>-4.7</v>
      </c>
      <c r="O113" s="106">
        <v>-8</v>
      </c>
      <c r="P113" s="106">
        <v>-9.3</v>
      </c>
      <c r="Q113" s="105"/>
      <c r="R113" s="106">
        <v>-6.4</v>
      </c>
      <c r="S113" s="107">
        <v>-8.6</v>
      </c>
    </row>
    <row r="114" spans="3:19" ht="12.75" customHeight="1">
      <c r="C114" s="91" t="s">
        <v>180</v>
      </c>
      <c r="D114" s="92"/>
      <c r="E114" s="93">
        <v>-549</v>
      </c>
      <c r="F114" s="93">
        <v>-501</v>
      </c>
      <c r="G114" s="93">
        <v>-527</v>
      </c>
      <c r="H114" s="53">
        <v>-479</v>
      </c>
      <c r="I114" s="26"/>
      <c r="J114" s="93">
        <v>-1050</v>
      </c>
      <c r="K114" s="27">
        <v>-1006</v>
      </c>
      <c r="L114" s="83"/>
      <c r="M114" s="94"/>
      <c r="N114" s="94"/>
      <c r="O114" s="95"/>
      <c r="P114" s="95"/>
      <c r="Q114" s="94"/>
      <c r="R114" s="95"/>
      <c r="S114" s="146"/>
    </row>
    <row r="115" spans="3:19" ht="12.75" customHeight="1">
      <c r="C115" s="677" t="s">
        <v>275</v>
      </c>
      <c r="D115" s="678"/>
      <c r="E115" s="26">
        <v>-707</v>
      </c>
      <c r="F115" s="53">
        <v>-848</v>
      </c>
      <c r="G115" s="53">
        <v>-815</v>
      </c>
      <c r="H115" s="53">
        <v>-755</v>
      </c>
      <c r="I115" s="26"/>
      <c r="J115" s="26">
        <v>-1555</v>
      </c>
      <c r="K115" s="27">
        <v>-1570</v>
      </c>
      <c r="L115" s="83"/>
      <c r="M115" s="94"/>
      <c r="N115" s="94"/>
      <c r="O115" s="95"/>
      <c r="P115" s="95"/>
      <c r="Q115" s="94"/>
      <c r="R115" s="95"/>
      <c r="S115" s="146"/>
    </row>
    <row r="116" spans="3:19" ht="12.75" customHeight="1">
      <c r="C116" s="677" t="s">
        <v>276</v>
      </c>
      <c r="D116" s="678"/>
      <c r="E116" s="32">
        <v>-490</v>
      </c>
      <c r="F116" s="108">
        <v>-476</v>
      </c>
      <c r="G116" s="108">
        <v>-488</v>
      </c>
      <c r="H116" s="108">
        <v>-506</v>
      </c>
      <c r="I116" s="26"/>
      <c r="J116" s="32">
        <v>-966</v>
      </c>
      <c r="K116" s="33">
        <v>-994</v>
      </c>
      <c r="L116" s="83"/>
      <c r="M116" s="94"/>
      <c r="N116" s="94"/>
      <c r="O116" s="95"/>
      <c r="P116" s="95"/>
      <c r="Q116" s="94"/>
      <c r="R116" s="95"/>
      <c r="S116" s="146"/>
    </row>
    <row r="117" spans="2:19" s="99" customFormat="1" ht="12.75" customHeight="1">
      <c r="B117" s="100"/>
      <c r="C117" s="101" t="s">
        <v>41</v>
      </c>
      <c r="D117" s="115"/>
      <c r="E117" s="50">
        <v>868</v>
      </c>
      <c r="F117" s="129">
        <v>694</v>
      </c>
      <c r="G117" s="137">
        <v>681</v>
      </c>
      <c r="H117" s="129">
        <v>512</v>
      </c>
      <c r="I117" s="47"/>
      <c r="J117" s="50">
        <v>1562</v>
      </c>
      <c r="K117" s="48">
        <v>1193</v>
      </c>
      <c r="L117" s="104"/>
      <c r="M117" s="105">
        <v>-15.9</v>
      </c>
      <c r="N117" s="105">
        <v>-18</v>
      </c>
      <c r="O117" s="106">
        <v>-24.9</v>
      </c>
      <c r="P117" s="106">
        <v>-24.8</v>
      </c>
      <c r="Q117" s="105"/>
      <c r="R117" s="106">
        <v>-16.8</v>
      </c>
      <c r="S117" s="107">
        <v>-24.9</v>
      </c>
    </row>
    <row r="118" spans="2:19" s="99" customFormat="1" ht="12.75" customHeight="1">
      <c r="B118" s="100"/>
      <c r="C118" s="91" t="s">
        <v>86</v>
      </c>
      <c r="D118" s="115"/>
      <c r="E118" s="110"/>
      <c r="F118" s="93"/>
      <c r="G118" s="110"/>
      <c r="H118" s="53"/>
      <c r="I118" s="47"/>
      <c r="J118" s="93"/>
      <c r="K118" s="27"/>
      <c r="L118" s="104"/>
      <c r="M118" s="94"/>
      <c r="N118" s="94"/>
      <c r="O118" s="95"/>
      <c r="P118" s="95"/>
      <c r="Q118" s="94"/>
      <c r="R118" s="95"/>
      <c r="S118" s="146"/>
    </row>
    <row r="119" spans="3:19" ht="12.75" customHeight="1">
      <c r="C119" s="109" t="s">
        <v>249</v>
      </c>
      <c r="D119" s="92"/>
      <c r="E119" s="110">
        <v>0</v>
      </c>
      <c r="F119" s="93">
        <v>-1</v>
      </c>
      <c r="G119" s="110">
        <v>0</v>
      </c>
      <c r="H119" s="53">
        <v>0</v>
      </c>
      <c r="I119" s="26"/>
      <c r="J119" s="93">
        <v>-1</v>
      </c>
      <c r="K119" s="27">
        <v>0</v>
      </c>
      <c r="L119" s="83"/>
      <c r="M119" s="94"/>
      <c r="N119" s="94"/>
      <c r="O119" s="95"/>
      <c r="P119" s="95"/>
      <c r="Q119" s="94"/>
      <c r="R119" s="95"/>
      <c r="S119" s="146"/>
    </row>
    <row r="120" spans="3:19" ht="12.75" customHeight="1">
      <c r="C120" s="109" t="s">
        <v>93</v>
      </c>
      <c r="D120" s="92"/>
      <c r="E120" s="110">
        <v>-3</v>
      </c>
      <c r="F120" s="93">
        <v>-4</v>
      </c>
      <c r="G120" s="110">
        <v>-4</v>
      </c>
      <c r="H120" s="53">
        <v>-5</v>
      </c>
      <c r="I120" s="26"/>
      <c r="J120" s="93">
        <v>-7</v>
      </c>
      <c r="K120" s="27">
        <v>-9</v>
      </c>
      <c r="L120" s="83"/>
      <c r="M120" s="94"/>
      <c r="N120" s="94"/>
      <c r="O120" s="95"/>
      <c r="P120" s="95"/>
      <c r="Q120" s="94"/>
      <c r="R120" s="95"/>
      <c r="S120" s="146"/>
    </row>
    <row r="121" spans="3:19" ht="12.75" customHeight="1">
      <c r="C121" s="109" t="s">
        <v>242</v>
      </c>
      <c r="D121" s="92"/>
      <c r="E121" s="110">
        <v>-310</v>
      </c>
      <c r="F121" s="93">
        <v>-329</v>
      </c>
      <c r="G121" s="110">
        <v>-316</v>
      </c>
      <c r="H121" s="53">
        <v>-302</v>
      </c>
      <c r="I121" s="26"/>
      <c r="J121" s="93">
        <v>-639</v>
      </c>
      <c r="K121" s="27">
        <v>-618</v>
      </c>
      <c r="L121" s="83"/>
      <c r="M121" s="94"/>
      <c r="N121" s="94"/>
      <c r="O121" s="95"/>
      <c r="P121" s="95"/>
      <c r="Q121" s="94"/>
      <c r="R121" s="95"/>
      <c r="S121" s="146"/>
    </row>
    <row r="122" spans="3:19" ht="12.75" customHeight="1">
      <c r="C122" s="91" t="s">
        <v>49</v>
      </c>
      <c r="D122" s="92"/>
      <c r="E122" s="111">
        <v>0</v>
      </c>
      <c r="F122" s="98">
        <v>0</v>
      </c>
      <c r="G122" s="111">
        <v>0</v>
      </c>
      <c r="H122" s="53">
        <v>0</v>
      </c>
      <c r="I122" s="26"/>
      <c r="J122" s="98">
        <v>0</v>
      </c>
      <c r="K122" s="33">
        <v>0</v>
      </c>
      <c r="L122" s="83"/>
      <c r="M122" s="94"/>
      <c r="N122" s="94"/>
      <c r="O122" s="95"/>
      <c r="P122" s="95"/>
      <c r="Q122" s="94"/>
      <c r="R122" s="95"/>
      <c r="S122" s="146"/>
    </row>
    <row r="123" spans="2:19" s="99" customFormat="1" ht="12.75" customHeight="1" thickBot="1">
      <c r="B123" s="100"/>
      <c r="C123" s="101" t="s">
        <v>233</v>
      </c>
      <c r="D123" s="115"/>
      <c r="E123" s="114">
        <v>555</v>
      </c>
      <c r="F123" s="114">
        <v>360</v>
      </c>
      <c r="G123" s="140">
        <v>361</v>
      </c>
      <c r="H123" s="141">
        <v>205</v>
      </c>
      <c r="I123" s="47"/>
      <c r="J123" s="114">
        <v>915</v>
      </c>
      <c r="K123" s="37">
        <v>566</v>
      </c>
      <c r="L123" s="104"/>
      <c r="M123" s="105">
        <v>-22.7</v>
      </c>
      <c r="N123" s="105">
        <v>-33.3</v>
      </c>
      <c r="O123" s="106">
        <v>-37.7</v>
      </c>
      <c r="P123" s="106">
        <v>-41.7</v>
      </c>
      <c r="Q123" s="105"/>
      <c r="R123" s="106">
        <v>-27.3</v>
      </c>
      <c r="S123" s="107">
        <v>-39.2</v>
      </c>
    </row>
    <row r="124" spans="3:19" ht="3.75" customHeight="1" thickTop="1">
      <c r="C124" s="67"/>
      <c r="D124" s="92"/>
      <c r="E124" s="93"/>
      <c r="F124" s="93"/>
      <c r="G124" s="110"/>
      <c r="H124" s="143"/>
      <c r="I124" s="26"/>
      <c r="J124" s="93"/>
      <c r="K124" s="27"/>
      <c r="L124" s="83"/>
      <c r="M124" s="94"/>
      <c r="N124" s="94"/>
      <c r="O124" s="95"/>
      <c r="P124" s="95"/>
      <c r="Q124" s="94"/>
      <c r="R124" s="95"/>
      <c r="S124" s="146"/>
    </row>
    <row r="125" spans="2:19" s="99" customFormat="1" ht="12.75" customHeight="1">
      <c r="B125" s="100"/>
      <c r="C125" s="101" t="s">
        <v>43</v>
      </c>
      <c r="D125" s="115"/>
      <c r="E125" s="122">
        <v>0.332</v>
      </c>
      <c r="F125" s="122">
        <v>0.2755061532354109</v>
      </c>
      <c r="G125" s="144">
        <v>0.271</v>
      </c>
      <c r="H125" s="145">
        <v>0.22735346358792186</v>
      </c>
      <c r="I125" s="123"/>
      <c r="J125" s="122">
        <v>0.30430547438145333</v>
      </c>
      <c r="K125" s="125">
        <v>0.2504723913499895</v>
      </c>
      <c r="L125" s="104"/>
      <c r="M125" s="105"/>
      <c r="N125" s="105"/>
      <c r="O125" s="106"/>
      <c r="P125" s="106"/>
      <c r="Q125" s="105"/>
      <c r="R125" s="106"/>
      <c r="S125" s="107"/>
    </row>
    <row r="126" spans="3:19" ht="12.75" customHeight="1">
      <c r="C126" s="109" t="s">
        <v>113</v>
      </c>
      <c r="D126" s="92"/>
      <c r="E126" s="110">
        <v>220</v>
      </c>
      <c r="F126" s="93">
        <v>297</v>
      </c>
      <c r="G126" s="110">
        <v>147</v>
      </c>
      <c r="H126" s="53">
        <v>282</v>
      </c>
      <c r="I126" s="26"/>
      <c r="J126" s="93">
        <v>517</v>
      </c>
      <c r="K126" s="27">
        <v>429</v>
      </c>
      <c r="L126" s="83"/>
      <c r="M126" s="94"/>
      <c r="N126" s="94"/>
      <c r="O126" s="95"/>
      <c r="P126" s="95"/>
      <c r="Q126" s="94"/>
      <c r="R126" s="95"/>
      <c r="S126" s="146"/>
    </row>
    <row r="127" spans="3:19" ht="3.75" customHeight="1">
      <c r="C127" s="67"/>
      <c r="D127" s="92"/>
      <c r="E127" s="93"/>
      <c r="F127" s="93"/>
      <c r="G127" s="110"/>
      <c r="H127" s="26"/>
      <c r="I127" s="26"/>
      <c r="J127" s="93"/>
      <c r="K127" s="27"/>
      <c r="L127" s="83"/>
      <c r="M127" s="94"/>
      <c r="N127" s="94"/>
      <c r="O127" s="95"/>
      <c r="P127" s="95"/>
      <c r="Q127" s="94"/>
      <c r="R127" s="95"/>
      <c r="S127" s="146"/>
    </row>
    <row r="128" spans="2:19" ht="12.75" customHeight="1">
      <c r="B128" s="675" t="s">
        <v>189</v>
      </c>
      <c r="C128" s="676"/>
      <c r="D128" s="92"/>
      <c r="E128" s="93"/>
      <c r="F128" s="93"/>
      <c r="G128" s="110"/>
      <c r="H128" s="26"/>
      <c r="I128" s="26"/>
      <c r="J128" s="93"/>
      <c r="K128" s="27"/>
      <c r="L128" s="83"/>
      <c r="M128" s="94"/>
      <c r="N128" s="94"/>
      <c r="O128" s="95"/>
      <c r="P128" s="95"/>
      <c r="Q128" s="94"/>
      <c r="R128" s="95"/>
      <c r="S128" s="146"/>
    </row>
    <row r="129" spans="3:19" ht="12.75" customHeight="1">
      <c r="C129" s="91" t="s">
        <v>71</v>
      </c>
      <c r="D129" s="92"/>
      <c r="E129" s="93">
        <v>1279</v>
      </c>
      <c r="F129" s="93">
        <v>1266</v>
      </c>
      <c r="G129" s="110">
        <v>1201</v>
      </c>
      <c r="H129" s="53">
        <v>1194</v>
      </c>
      <c r="I129" s="26"/>
      <c r="J129" s="93">
        <v>2545</v>
      </c>
      <c r="K129" s="27">
        <v>2395</v>
      </c>
      <c r="L129" s="83"/>
      <c r="M129" s="94"/>
      <c r="N129" s="94"/>
      <c r="O129" s="95"/>
      <c r="P129" s="95"/>
      <c r="Q129" s="94"/>
      <c r="R129" s="95"/>
      <c r="S129" s="146"/>
    </row>
    <row r="130" spans="3:19" ht="12.75" customHeight="1">
      <c r="C130" s="91" t="s">
        <v>110</v>
      </c>
      <c r="D130" s="92"/>
      <c r="E130" s="93">
        <v>555</v>
      </c>
      <c r="F130" s="93">
        <v>593</v>
      </c>
      <c r="G130" s="110">
        <v>609</v>
      </c>
      <c r="H130" s="53">
        <v>650</v>
      </c>
      <c r="I130" s="26"/>
      <c r="J130" s="93">
        <v>1148</v>
      </c>
      <c r="K130" s="27">
        <v>1259</v>
      </c>
      <c r="L130" s="83"/>
      <c r="M130" s="94"/>
      <c r="N130" s="94"/>
      <c r="O130" s="95"/>
      <c r="P130" s="95"/>
      <c r="Q130" s="94"/>
      <c r="R130" s="95"/>
      <c r="S130" s="146"/>
    </row>
    <row r="131" spans="3:19" ht="12.75" customHeight="1">
      <c r="C131" s="91" t="s">
        <v>0</v>
      </c>
      <c r="D131" s="92"/>
      <c r="E131" s="93">
        <v>359</v>
      </c>
      <c r="F131" s="93">
        <v>403</v>
      </c>
      <c r="G131" s="110">
        <v>432</v>
      </c>
      <c r="H131" s="53">
        <v>440</v>
      </c>
      <c r="I131" s="26"/>
      <c r="J131" s="93">
        <v>762</v>
      </c>
      <c r="K131" s="27">
        <v>872</v>
      </c>
      <c r="L131" s="83"/>
      <c r="M131" s="94"/>
      <c r="N131" s="94"/>
      <c r="O131" s="95"/>
      <c r="P131" s="95"/>
      <c r="Q131" s="94"/>
      <c r="R131" s="95"/>
      <c r="S131" s="146"/>
    </row>
    <row r="132" spans="3:19" ht="12.75" customHeight="1">
      <c r="C132" s="91" t="s">
        <v>116</v>
      </c>
      <c r="D132" s="92"/>
      <c r="E132" s="93">
        <v>16</v>
      </c>
      <c r="F132" s="93">
        <v>15</v>
      </c>
      <c r="G132" s="110">
        <v>22</v>
      </c>
      <c r="H132" s="53">
        <v>23</v>
      </c>
      <c r="I132" s="26"/>
      <c r="J132" s="93">
        <v>31</v>
      </c>
      <c r="K132" s="27">
        <v>45</v>
      </c>
      <c r="L132" s="83"/>
      <c r="M132" s="94"/>
      <c r="N132" s="94"/>
      <c r="O132" s="95"/>
      <c r="P132" s="95"/>
      <c r="Q132" s="94"/>
      <c r="R132" s="95"/>
      <c r="S132" s="146"/>
    </row>
    <row r="133" spans="3:19" ht="12.75" customHeight="1">
      <c r="C133" s="91" t="s">
        <v>32</v>
      </c>
      <c r="D133" s="92"/>
      <c r="E133" s="98">
        <v>216</v>
      </c>
      <c r="F133" s="98">
        <v>229</v>
      </c>
      <c r="G133" s="111">
        <v>212</v>
      </c>
      <c r="H133" s="108">
        <v>213</v>
      </c>
      <c r="I133" s="26"/>
      <c r="J133" s="98">
        <v>445</v>
      </c>
      <c r="K133" s="33">
        <v>425</v>
      </c>
      <c r="L133" s="83"/>
      <c r="M133" s="94"/>
      <c r="N133" s="94"/>
      <c r="O133" s="95"/>
      <c r="P133" s="95"/>
      <c r="Q133" s="94"/>
      <c r="R133" s="95"/>
      <c r="S133" s="146"/>
    </row>
    <row r="134" spans="2:19" s="99" customFormat="1" ht="12.75" customHeight="1">
      <c r="B134" s="100"/>
      <c r="C134" s="101" t="s">
        <v>100</v>
      </c>
      <c r="D134" s="115"/>
      <c r="E134" s="103">
        <v>2425</v>
      </c>
      <c r="F134" s="103">
        <v>2506</v>
      </c>
      <c r="G134" s="127">
        <v>2476</v>
      </c>
      <c r="H134" s="129">
        <v>2520</v>
      </c>
      <c r="I134" s="47"/>
      <c r="J134" s="103">
        <v>4931</v>
      </c>
      <c r="K134" s="48">
        <v>4996</v>
      </c>
      <c r="L134" s="104"/>
      <c r="M134" s="105">
        <v>2.9</v>
      </c>
      <c r="N134" s="105">
        <v>6.4</v>
      </c>
      <c r="O134" s="106">
        <v>2.1</v>
      </c>
      <c r="P134" s="106">
        <v>1.1</v>
      </c>
      <c r="Q134" s="105"/>
      <c r="R134" s="106">
        <v>4.7</v>
      </c>
      <c r="S134" s="107">
        <v>1.6</v>
      </c>
    </row>
    <row r="135" spans="3:19" ht="12.75" customHeight="1">
      <c r="C135" s="91" t="s">
        <v>118</v>
      </c>
      <c r="D135" s="92"/>
      <c r="E135" s="98">
        <v>168</v>
      </c>
      <c r="F135" s="98">
        <v>172</v>
      </c>
      <c r="G135" s="111">
        <v>188</v>
      </c>
      <c r="H135" s="108">
        <v>213</v>
      </c>
      <c r="I135" s="26"/>
      <c r="J135" s="98">
        <v>340</v>
      </c>
      <c r="K135" s="33">
        <v>401</v>
      </c>
      <c r="L135" s="83"/>
      <c r="M135" s="94"/>
      <c r="N135" s="94"/>
      <c r="O135" s="95"/>
      <c r="P135" s="95"/>
      <c r="Q135" s="94"/>
      <c r="R135" s="95"/>
      <c r="S135" s="146"/>
    </row>
    <row r="136" spans="2:19" s="99" customFormat="1" ht="12.75" customHeight="1">
      <c r="B136" s="100"/>
      <c r="C136" s="101" t="s">
        <v>229</v>
      </c>
      <c r="D136" s="115"/>
      <c r="E136" s="103">
        <v>2593</v>
      </c>
      <c r="F136" s="103">
        <v>2678</v>
      </c>
      <c r="G136" s="127">
        <v>2664</v>
      </c>
      <c r="H136" s="129">
        <v>2733</v>
      </c>
      <c r="I136" s="47"/>
      <c r="J136" s="103">
        <v>5271</v>
      </c>
      <c r="K136" s="48">
        <v>5397</v>
      </c>
      <c r="L136" s="104"/>
      <c r="M136" s="105">
        <v>3.2</v>
      </c>
      <c r="N136" s="105">
        <v>6.6</v>
      </c>
      <c r="O136" s="106">
        <v>2.7</v>
      </c>
      <c r="P136" s="106">
        <v>2.5</v>
      </c>
      <c r="Q136" s="105"/>
      <c r="R136" s="106">
        <v>4.9</v>
      </c>
      <c r="S136" s="107">
        <v>2.6</v>
      </c>
    </row>
    <row r="137" spans="3:19" ht="12.75" customHeight="1">
      <c r="C137" s="91" t="s">
        <v>180</v>
      </c>
      <c r="D137" s="92"/>
      <c r="E137" s="93">
        <v>-780</v>
      </c>
      <c r="F137" s="93">
        <v>-768</v>
      </c>
      <c r="G137" s="110">
        <v>-753</v>
      </c>
      <c r="H137" s="53">
        <v>-720</v>
      </c>
      <c r="I137" s="26"/>
      <c r="J137" s="93">
        <v>-1548</v>
      </c>
      <c r="K137" s="27">
        <v>-1473</v>
      </c>
      <c r="L137" s="83"/>
      <c r="M137" s="94"/>
      <c r="N137" s="94"/>
      <c r="O137" s="95"/>
      <c r="P137" s="95"/>
      <c r="Q137" s="94"/>
      <c r="R137" s="95"/>
      <c r="S137" s="146"/>
    </row>
    <row r="138" spans="3:19" ht="12.75" customHeight="1">
      <c r="C138" s="677" t="s">
        <v>275</v>
      </c>
      <c r="D138" s="678"/>
      <c r="E138" s="26">
        <v>-718</v>
      </c>
      <c r="F138" s="53">
        <v>-742</v>
      </c>
      <c r="G138" s="53">
        <v>-760</v>
      </c>
      <c r="H138" s="53">
        <v>-816</v>
      </c>
      <c r="I138" s="26"/>
      <c r="J138" s="26">
        <v>-1460</v>
      </c>
      <c r="K138" s="27">
        <v>-1576</v>
      </c>
      <c r="L138" s="83"/>
      <c r="M138" s="94"/>
      <c r="N138" s="94"/>
      <c r="O138" s="95"/>
      <c r="P138" s="95"/>
      <c r="Q138" s="94"/>
      <c r="R138" s="95"/>
      <c r="S138" s="146"/>
    </row>
    <row r="139" spans="3:19" ht="12.75" customHeight="1">
      <c r="C139" s="677" t="s">
        <v>276</v>
      </c>
      <c r="D139" s="678"/>
      <c r="E139" s="32">
        <v>-496</v>
      </c>
      <c r="F139" s="108">
        <v>-534</v>
      </c>
      <c r="G139" s="108">
        <v>-518</v>
      </c>
      <c r="H139" s="108">
        <v>-536</v>
      </c>
      <c r="I139" s="26"/>
      <c r="J139" s="32">
        <v>-1030</v>
      </c>
      <c r="K139" s="33">
        <v>-1054</v>
      </c>
      <c r="L139" s="83"/>
      <c r="M139" s="94"/>
      <c r="N139" s="94"/>
      <c r="O139" s="95"/>
      <c r="P139" s="95"/>
      <c r="Q139" s="94"/>
      <c r="R139" s="95"/>
      <c r="S139" s="146"/>
    </row>
    <row r="140" spans="2:19" s="99" customFormat="1" ht="12.75" customHeight="1">
      <c r="B140" s="100"/>
      <c r="C140" s="101" t="s">
        <v>41</v>
      </c>
      <c r="D140" s="115"/>
      <c r="E140" s="50">
        <v>599</v>
      </c>
      <c r="F140" s="129">
        <v>634</v>
      </c>
      <c r="G140" s="137">
        <v>633</v>
      </c>
      <c r="H140" s="129">
        <v>661</v>
      </c>
      <c r="I140" s="47"/>
      <c r="J140" s="50">
        <v>1233</v>
      </c>
      <c r="K140" s="48">
        <v>1294</v>
      </c>
      <c r="L140" s="104"/>
      <c r="M140" s="105">
        <v>2.7</v>
      </c>
      <c r="N140" s="105">
        <v>13.6</v>
      </c>
      <c r="O140" s="106">
        <v>5.6</v>
      </c>
      <c r="P140" s="106">
        <v>4.4</v>
      </c>
      <c r="Q140" s="105"/>
      <c r="R140" s="106">
        <v>8</v>
      </c>
      <c r="S140" s="107">
        <v>5</v>
      </c>
    </row>
    <row r="141" spans="2:19" s="99" customFormat="1" ht="12.75" customHeight="1">
      <c r="B141" s="100"/>
      <c r="C141" s="91" t="s">
        <v>86</v>
      </c>
      <c r="D141" s="115"/>
      <c r="E141" s="110"/>
      <c r="F141" s="93"/>
      <c r="G141" s="110"/>
      <c r="H141" s="53"/>
      <c r="I141" s="47"/>
      <c r="J141" s="93"/>
      <c r="K141" s="27"/>
      <c r="L141" s="104"/>
      <c r="M141" s="94"/>
      <c r="N141" s="94"/>
      <c r="O141" s="95"/>
      <c r="P141" s="95"/>
      <c r="Q141" s="94"/>
      <c r="R141" s="95"/>
      <c r="S141" s="146"/>
    </row>
    <row r="142" spans="3:19" ht="12.75" customHeight="1">
      <c r="C142" s="109" t="s">
        <v>249</v>
      </c>
      <c r="D142" s="92"/>
      <c r="E142" s="110">
        <v>0</v>
      </c>
      <c r="F142" s="93">
        <v>0</v>
      </c>
      <c r="G142" s="93">
        <v>0</v>
      </c>
      <c r="H142" s="53">
        <v>-4</v>
      </c>
      <c r="I142" s="26"/>
      <c r="J142" s="93">
        <v>0</v>
      </c>
      <c r="K142" s="27">
        <v>-4</v>
      </c>
      <c r="L142" s="83"/>
      <c r="M142" s="94"/>
      <c r="N142" s="94"/>
      <c r="O142" s="95"/>
      <c r="P142" s="95"/>
      <c r="Q142" s="94"/>
      <c r="R142" s="95"/>
      <c r="S142" s="146"/>
    </row>
    <row r="143" spans="3:19" ht="12.75" customHeight="1">
      <c r="C143" s="109" t="s">
        <v>93</v>
      </c>
      <c r="D143" s="92"/>
      <c r="E143" s="110">
        <v>-166</v>
      </c>
      <c r="F143" s="93">
        <v>-167</v>
      </c>
      <c r="G143" s="93">
        <v>-166</v>
      </c>
      <c r="H143" s="53">
        <v>-165</v>
      </c>
      <c r="I143" s="26"/>
      <c r="J143" s="93">
        <v>-333</v>
      </c>
      <c r="K143" s="27">
        <v>-331</v>
      </c>
      <c r="L143" s="83"/>
      <c r="M143" s="94"/>
      <c r="N143" s="94"/>
      <c r="O143" s="95"/>
      <c r="P143" s="95"/>
      <c r="Q143" s="94"/>
      <c r="R143" s="95"/>
      <c r="S143" s="146"/>
    </row>
    <row r="144" spans="3:19" ht="12.75" customHeight="1">
      <c r="C144" s="109" t="s">
        <v>242</v>
      </c>
      <c r="D144" s="92"/>
      <c r="E144" s="110">
        <v>-295</v>
      </c>
      <c r="F144" s="93">
        <v>-257</v>
      </c>
      <c r="G144" s="93">
        <v>-282</v>
      </c>
      <c r="H144" s="53">
        <v>-275</v>
      </c>
      <c r="I144" s="26"/>
      <c r="J144" s="93">
        <v>-552</v>
      </c>
      <c r="K144" s="27">
        <v>-557</v>
      </c>
      <c r="L144" s="83"/>
      <c r="M144" s="94"/>
      <c r="N144" s="94"/>
      <c r="O144" s="95"/>
      <c r="P144" s="95"/>
      <c r="Q144" s="94"/>
      <c r="R144" s="95"/>
      <c r="S144" s="146"/>
    </row>
    <row r="145" spans="3:19" ht="12.75" customHeight="1">
      <c r="C145" s="91" t="s">
        <v>49</v>
      </c>
      <c r="D145" s="92"/>
      <c r="E145" s="111">
        <v>-1</v>
      </c>
      <c r="F145" s="98">
        <v>1</v>
      </c>
      <c r="G145" s="98">
        <v>0</v>
      </c>
      <c r="H145" s="53">
        <v>0</v>
      </c>
      <c r="I145" s="26"/>
      <c r="J145" s="98">
        <v>0</v>
      </c>
      <c r="K145" s="33">
        <v>0</v>
      </c>
      <c r="L145" s="83"/>
      <c r="M145" s="94"/>
      <c r="N145" s="94"/>
      <c r="O145" s="95"/>
      <c r="P145" s="95"/>
      <c r="Q145" s="94"/>
      <c r="R145" s="95"/>
      <c r="S145" s="146"/>
    </row>
    <row r="146" spans="2:19" s="99" customFormat="1" ht="12.75" customHeight="1" thickBot="1">
      <c r="B146" s="100"/>
      <c r="C146" s="101" t="s">
        <v>233</v>
      </c>
      <c r="D146" s="115"/>
      <c r="E146" s="114">
        <v>137</v>
      </c>
      <c r="F146" s="114">
        <v>211</v>
      </c>
      <c r="G146" s="114">
        <v>185</v>
      </c>
      <c r="H146" s="141">
        <v>217</v>
      </c>
      <c r="I146" s="47"/>
      <c r="J146" s="114">
        <v>348</v>
      </c>
      <c r="K146" s="37">
        <v>402</v>
      </c>
      <c r="L146" s="104"/>
      <c r="M146" s="105">
        <v>84.1</v>
      </c>
      <c r="N146" s="105">
        <v>163.5</v>
      </c>
      <c r="O146" s="106">
        <v>35</v>
      </c>
      <c r="P146" s="106">
        <v>3.1</v>
      </c>
      <c r="Q146" s="105"/>
      <c r="R146" s="106">
        <v>125.1</v>
      </c>
      <c r="S146" s="107">
        <v>15.7</v>
      </c>
    </row>
    <row r="147" spans="3:19" ht="3.75" customHeight="1" thickTop="1">
      <c r="C147" s="67"/>
      <c r="D147" s="92"/>
      <c r="E147" s="119"/>
      <c r="F147" s="119"/>
      <c r="G147" s="119"/>
      <c r="H147" s="143"/>
      <c r="I147" s="120"/>
      <c r="J147" s="119"/>
      <c r="K147" s="121"/>
      <c r="L147" s="83"/>
      <c r="M147" s="94"/>
      <c r="N147" s="94"/>
      <c r="O147" s="95"/>
      <c r="P147" s="95"/>
      <c r="Q147" s="94"/>
      <c r="R147" s="95"/>
      <c r="S147" s="146"/>
    </row>
    <row r="148" spans="2:19" s="99" customFormat="1" ht="12.75" customHeight="1">
      <c r="B148" s="100"/>
      <c r="C148" s="101" t="s">
        <v>43</v>
      </c>
      <c r="D148" s="115"/>
      <c r="E148" s="122">
        <v>0.231</v>
      </c>
      <c r="F148" s="122">
        <v>0.23674383868558627</v>
      </c>
      <c r="G148" s="122">
        <v>0.238</v>
      </c>
      <c r="H148" s="145">
        <v>0.24185876326381267</v>
      </c>
      <c r="I148" s="123"/>
      <c r="J148" s="122">
        <v>0.23392145702902675</v>
      </c>
      <c r="K148" s="125">
        <v>0.23976283120251993</v>
      </c>
      <c r="L148" s="104"/>
      <c r="M148" s="105"/>
      <c r="N148" s="105"/>
      <c r="O148" s="106"/>
      <c r="P148" s="106"/>
      <c r="Q148" s="105"/>
      <c r="R148" s="106"/>
      <c r="S148" s="107"/>
    </row>
    <row r="149" spans="3:19" ht="12.75" customHeight="1">
      <c r="C149" s="109" t="s">
        <v>113</v>
      </c>
      <c r="D149" s="92"/>
      <c r="E149" s="110">
        <v>178</v>
      </c>
      <c r="F149" s="93">
        <v>338</v>
      </c>
      <c r="G149" s="93">
        <v>219</v>
      </c>
      <c r="H149" s="53">
        <v>356</v>
      </c>
      <c r="I149" s="26"/>
      <c r="J149" s="93">
        <v>516</v>
      </c>
      <c r="K149" s="27">
        <v>575</v>
      </c>
      <c r="L149" s="83"/>
      <c r="M149" s="94"/>
      <c r="N149" s="94"/>
      <c r="O149" s="95"/>
      <c r="P149" s="95"/>
      <c r="Q149" s="94"/>
      <c r="R149" s="95"/>
      <c r="S149" s="146"/>
    </row>
    <row r="150" spans="3:19" ht="3.75" customHeight="1">
      <c r="C150" s="109"/>
      <c r="D150" s="92"/>
      <c r="E150" s="93"/>
      <c r="F150" s="93"/>
      <c r="G150" s="93"/>
      <c r="H150" s="147"/>
      <c r="I150" s="147"/>
      <c r="J150" s="93"/>
      <c r="K150" s="148"/>
      <c r="L150" s="83"/>
      <c r="M150" s="94"/>
      <c r="N150" s="94"/>
      <c r="O150" s="95"/>
      <c r="P150" s="95"/>
      <c r="Q150" s="94"/>
      <c r="R150" s="95"/>
      <c r="S150" s="146"/>
    </row>
    <row r="151" spans="2:19" ht="12.75" customHeight="1">
      <c r="B151" s="685" t="s">
        <v>459</v>
      </c>
      <c r="C151" s="686"/>
      <c r="D151" s="92"/>
      <c r="E151" s="93"/>
      <c r="F151" s="93"/>
      <c r="G151" s="93"/>
      <c r="H151" s="147"/>
      <c r="I151" s="147"/>
      <c r="J151" s="93"/>
      <c r="K151" s="148"/>
      <c r="L151" s="83"/>
      <c r="M151" s="94"/>
      <c r="N151" s="94"/>
      <c r="O151" s="95"/>
      <c r="P151" s="95"/>
      <c r="Q151" s="94"/>
      <c r="R151" s="95"/>
      <c r="S151" s="146"/>
    </row>
    <row r="152" spans="2:19" ht="12.75" customHeight="1">
      <c r="B152" s="149"/>
      <c r="C152" s="150" t="s">
        <v>71</v>
      </c>
      <c r="D152" s="92"/>
      <c r="E152" s="93">
        <v>555</v>
      </c>
      <c r="F152" s="93">
        <v>571</v>
      </c>
      <c r="G152" s="93">
        <v>590</v>
      </c>
      <c r="H152" s="53">
        <v>551</v>
      </c>
      <c r="I152" s="147"/>
      <c r="J152" s="93">
        <v>1126</v>
      </c>
      <c r="K152" s="148">
        <v>1141</v>
      </c>
      <c r="L152" s="83"/>
      <c r="M152" s="94"/>
      <c r="N152" s="94"/>
      <c r="O152" s="95"/>
      <c r="P152" s="95"/>
      <c r="Q152" s="94"/>
      <c r="R152" s="95"/>
      <c r="S152" s="146"/>
    </row>
    <row r="153" spans="2:19" ht="12.75" customHeight="1">
      <c r="B153" s="149"/>
      <c r="C153" s="150" t="s">
        <v>110</v>
      </c>
      <c r="D153" s="92"/>
      <c r="E153" s="93">
        <v>91</v>
      </c>
      <c r="F153" s="93">
        <v>107</v>
      </c>
      <c r="G153" s="93">
        <v>113</v>
      </c>
      <c r="H153" s="53">
        <v>113</v>
      </c>
      <c r="I153" s="147"/>
      <c r="J153" s="93">
        <v>198</v>
      </c>
      <c r="K153" s="148">
        <v>226</v>
      </c>
      <c r="L153" s="83"/>
      <c r="M153" s="94"/>
      <c r="N153" s="94"/>
      <c r="O153" s="95"/>
      <c r="P153" s="95"/>
      <c r="Q153" s="94"/>
      <c r="R153" s="95"/>
      <c r="S153" s="146"/>
    </row>
    <row r="154" spans="2:19" ht="12.75" customHeight="1">
      <c r="B154" s="149"/>
      <c r="C154" s="150" t="s">
        <v>0</v>
      </c>
      <c r="D154" s="92"/>
      <c r="E154" s="93">
        <v>35</v>
      </c>
      <c r="F154" s="93">
        <v>45</v>
      </c>
      <c r="G154" s="93">
        <v>56</v>
      </c>
      <c r="H154" s="53">
        <v>67</v>
      </c>
      <c r="I154" s="147"/>
      <c r="J154" s="93">
        <v>80</v>
      </c>
      <c r="K154" s="148">
        <v>123</v>
      </c>
      <c r="L154" s="83"/>
      <c r="M154" s="94"/>
      <c r="N154" s="94"/>
      <c r="O154" s="95"/>
      <c r="P154" s="95"/>
      <c r="Q154" s="94"/>
      <c r="R154" s="95"/>
      <c r="S154" s="146"/>
    </row>
    <row r="155" spans="2:19" ht="12.75" customHeight="1">
      <c r="B155" s="149"/>
      <c r="C155" s="150" t="s">
        <v>116</v>
      </c>
      <c r="D155" s="92"/>
      <c r="E155" s="93">
        <v>21</v>
      </c>
      <c r="F155" s="93">
        <v>22</v>
      </c>
      <c r="G155" s="93">
        <v>20</v>
      </c>
      <c r="H155" s="53">
        <v>40</v>
      </c>
      <c r="I155" s="147"/>
      <c r="J155" s="93">
        <v>43</v>
      </c>
      <c r="K155" s="148">
        <v>60</v>
      </c>
      <c r="L155" s="83"/>
      <c r="M155" s="94"/>
      <c r="N155" s="94"/>
      <c r="O155" s="95"/>
      <c r="P155" s="95"/>
      <c r="Q155" s="94"/>
      <c r="R155" s="95"/>
      <c r="S155" s="146"/>
    </row>
    <row r="156" spans="2:19" ht="12.75" customHeight="1">
      <c r="B156" s="149"/>
      <c r="C156" s="150" t="s">
        <v>32</v>
      </c>
      <c r="D156" s="92"/>
      <c r="E156" s="98">
        <v>43</v>
      </c>
      <c r="F156" s="98">
        <v>23</v>
      </c>
      <c r="G156" s="98">
        <v>48</v>
      </c>
      <c r="H156" s="108">
        <v>9</v>
      </c>
      <c r="I156" s="147"/>
      <c r="J156" s="98">
        <v>66</v>
      </c>
      <c r="K156" s="151">
        <v>57</v>
      </c>
      <c r="L156" s="83"/>
      <c r="M156" s="94"/>
      <c r="N156" s="94"/>
      <c r="O156" s="95"/>
      <c r="P156" s="95"/>
      <c r="Q156" s="94"/>
      <c r="R156" s="95"/>
      <c r="S156" s="146"/>
    </row>
    <row r="157" spans="2:19" ht="12.75" customHeight="1">
      <c r="B157" s="152"/>
      <c r="C157" s="153" t="s">
        <v>100</v>
      </c>
      <c r="D157" s="92"/>
      <c r="E157" s="103">
        <v>745</v>
      </c>
      <c r="F157" s="103">
        <v>768</v>
      </c>
      <c r="G157" s="103">
        <v>827</v>
      </c>
      <c r="H157" s="129">
        <v>780</v>
      </c>
      <c r="I157" s="147"/>
      <c r="J157" s="103">
        <v>1513</v>
      </c>
      <c r="K157" s="644">
        <v>1607</v>
      </c>
      <c r="L157" s="83"/>
      <c r="M157" s="105">
        <v>26.8</v>
      </c>
      <c r="N157" s="105">
        <v>31.1</v>
      </c>
      <c r="O157" s="106">
        <v>27.9</v>
      </c>
      <c r="P157" s="106">
        <v>22.2</v>
      </c>
      <c r="Q157" s="105"/>
      <c r="R157" s="106">
        <v>28.9</v>
      </c>
      <c r="S157" s="107">
        <v>25.1</v>
      </c>
    </row>
    <row r="158" spans="2:19" ht="12.75" customHeight="1">
      <c r="B158" s="149"/>
      <c r="C158" s="150" t="s">
        <v>118</v>
      </c>
      <c r="D158" s="92"/>
      <c r="E158" s="98">
        <v>15</v>
      </c>
      <c r="F158" s="98">
        <v>38</v>
      </c>
      <c r="G158" s="98">
        <v>43</v>
      </c>
      <c r="H158" s="108">
        <v>54</v>
      </c>
      <c r="I158" s="147"/>
      <c r="J158" s="98">
        <v>53</v>
      </c>
      <c r="K158" s="151">
        <v>97</v>
      </c>
      <c r="L158" s="83"/>
      <c r="M158" s="94"/>
      <c r="N158" s="94"/>
      <c r="O158" s="95"/>
      <c r="P158" s="95"/>
      <c r="Q158" s="94"/>
      <c r="R158" s="95"/>
      <c r="S158" s="146"/>
    </row>
    <row r="159" spans="2:19" ht="12.75" customHeight="1">
      <c r="B159" s="152"/>
      <c r="C159" s="153" t="s">
        <v>229</v>
      </c>
      <c r="D159" s="92"/>
      <c r="E159" s="103">
        <v>760</v>
      </c>
      <c r="F159" s="103">
        <v>806</v>
      </c>
      <c r="G159" s="103">
        <v>870</v>
      </c>
      <c r="H159" s="129">
        <v>834</v>
      </c>
      <c r="I159" s="147"/>
      <c r="J159" s="103">
        <v>1566</v>
      </c>
      <c r="K159" s="644">
        <v>1704</v>
      </c>
      <c r="L159" s="83"/>
      <c r="M159" s="105">
        <v>26</v>
      </c>
      <c r="N159" s="105">
        <v>34.4</v>
      </c>
      <c r="O159" s="106">
        <v>31.9</v>
      </c>
      <c r="P159" s="106">
        <v>24.3</v>
      </c>
      <c r="Q159" s="105"/>
      <c r="R159" s="106">
        <v>30.2</v>
      </c>
      <c r="S159" s="107">
        <v>28.1</v>
      </c>
    </row>
    <row r="160" spans="2:19" ht="12.75" customHeight="1">
      <c r="B160" s="149"/>
      <c r="C160" s="150" t="s">
        <v>180</v>
      </c>
      <c r="D160" s="92"/>
      <c r="E160" s="93">
        <v>-317</v>
      </c>
      <c r="F160" s="93">
        <v>-331</v>
      </c>
      <c r="G160" s="93">
        <v>-356</v>
      </c>
      <c r="H160" s="53">
        <v>-331</v>
      </c>
      <c r="I160" s="147"/>
      <c r="J160" s="93">
        <v>-648</v>
      </c>
      <c r="K160" s="148">
        <v>-687</v>
      </c>
      <c r="L160" s="83"/>
      <c r="M160" s="94"/>
      <c r="N160" s="94"/>
      <c r="O160" s="95"/>
      <c r="P160" s="95"/>
      <c r="Q160" s="94"/>
      <c r="R160" s="95"/>
      <c r="S160" s="146"/>
    </row>
    <row r="161" spans="2:19" ht="12.75" customHeight="1">
      <c r="B161" s="149"/>
      <c r="C161" s="677" t="s">
        <v>275</v>
      </c>
      <c r="D161" s="678"/>
      <c r="E161" s="26">
        <v>-116</v>
      </c>
      <c r="F161" s="53">
        <v>-128</v>
      </c>
      <c r="G161" s="53">
        <v>-139</v>
      </c>
      <c r="H161" s="53">
        <v>-136</v>
      </c>
      <c r="I161" s="147"/>
      <c r="J161" s="26">
        <v>-244</v>
      </c>
      <c r="K161" s="148">
        <v>-275</v>
      </c>
      <c r="L161" s="83"/>
      <c r="M161" s="94"/>
      <c r="N161" s="94"/>
      <c r="O161" s="95"/>
      <c r="P161" s="95"/>
      <c r="Q161" s="94"/>
      <c r="R161" s="95"/>
      <c r="S161" s="146"/>
    </row>
    <row r="162" spans="2:19" ht="12.75" customHeight="1">
      <c r="B162" s="149"/>
      <c r="C162" s="677" t="s">
        <v>276</v>
      </c>
      <c r="D162" s="678"/>
      <c r="E162" s="32">
        <v>-234</v>
      </c>
      <c r="F162" s="108">
        <v>-251</v>
      </c>
      <c r="G162" s="108">
        <v>-243</v>
      </c>
      <c r="H162" s="108">
        <v>-234</v>
      </c>
      <c r="I162" s="147"/>
      <c r="J162" s="32">
        <v>-485</v>
      </c>
      <c r="K162" s="151">
        <v>-477</v>
      </c>
      <c r="L162" s="83"/>
      <c r="M162" s="94"/>
      <c r="N162" s="94"/>
      <c r="O162" s="95"/>
      <c r="P162" s="95"/>
      <c r="Q162" s="94"/>
      <c r="R162" s="95"/>
      <c r="S162" s="146"/>
    </row>
    <row r="163" spans="2:19" ht="12.75" customHeight="1">
      <c r="B163" s="152"/>
      <c r="C163" s="153" t="s">
        <v>41</v>
      </c>
      <c r="D163" s="92"/>
      <c r="E163" s="50">
        <v>93</v>
      </c>
      <c r="F163" s="129">
        <v>96</v>
      </c>
      <c r="G163" s="137">
        <v>132</v>
      </c>
      <c r="H163" s="129">
        <v>133</v>
      </c>
      <c r="I163" s="147"/>
      <c r="J163" s="50">
        <v>189</v>
      </c>
      <c r="K163" s="644">
        <v>265</v>
      </c>
      <c r="L163" s="83"/>
      <c r="M163" s="105" t="s">
        <v>72</v>
      </c>
      <c r="N163" s="105" t="s">
        <v>72</v>
      </c>
      <c r="O163" s="106">
        <v>64.9</v>
      </c>
      <c r="P163" s="106">
        <v>89.2</v>
      </c>
      <c r="Q163" s="105"/>
      <c r="R163" s="106" t="s">
        <v>72</v>
      </c>
      <c r="S163" s="107">
        <v>76.3</v>
      </c>
    </row>
    <row r="164" spans="2:19" ht="12.75" customHeight="1">
      <c r="B164" s="152"/>
      <c r="C164" s="150" t="s">
        <v>86</v>
      </c>
      <c r="D164" s="92"/>
      <c r="E164" s="110"/>
      <c r="F164" s="93"/>
      <c r="G164" s="93"/>
      <c r="H164" s="53"/>
      <c r="I164" s="147"/>
      <c r="J164" s="93"/>
      <c r="K164" s="148"/>
      <c r="L164" s="83"/>
      <c r="M164" s="94"/>
      <c r="N164" s="94"/>
      <c r="O164" s="95"/>
      <c r="P164" s="95"/>
      <c r="Q164" s="94"/>
      <c r="R164" s="95"/>
      <c r="S164" s="146"/>
    </row>
    <row r="165" spans="2:19" ht="12.75" customHeight="1">
      <c r="B165" s="149"/>
      <c r="C165" s="154" t="s">
        <v>249</v>
      </c>
      <c r="D165" s="92"/>
      <c r="E165" s="110">
        <v>-23</v>
      </c>
      <c r="F165" s="93">
        <v>-23</v>
      </c>
      <c r="G165" s="93">
        <v>-20</v>
      </c>
      <c r="H165" s="53">
        <v>-20</v>
      </c>
      <c r="I165" s="147"/>
      <c r="J165" s="93">
        <v>-46</v>
      </c>
      <c r="K165" s="148">
        <v>-40</v>
      </c>
      <c r="L165" s="83"/>
      <c r="M165" s="94"/>
      <c r="N165" s="94"/>
      <c r="O165" s="95"/>
      <c r="P165" s="95"/>
      <c r="Q165" s="94"/>
      <c r="R165" s="95"/>
      <c r="S165" s="146"/>
    </row>
    <row r="166" spans="2:19" ht="12.75" customHeight="1">
      <c r="B166" s="149"/>
      <c r="C166" s="154" t="s">
        <v>93</v>
      </c>
      <c r="D166" s="92"/>
      <c r="E166" s="110">
        <v>-6</v>
      </c>
      <c r="F166" s="93">
        <v>-6</v>
      </c>
      <c r="G166" s="93">
        <v>-11</v>
      </c>
      <c r="H166" s="53">
        <v>-5</v>
      </c>
      <c r="I166" s="147"/>
      <c r="J166" s="93">
        <v>-12</v>
      </c>
      <c r="K166" s="148">
        <v>-16</v>
      </c>
      <c r="L166" s="83"/>
      <c r="M166" s="94"/>
      <c r="N166" s="94"/>
      <c r="O166" s="95"/>
      <c r="P166" s="95"/>
      <c r="Q166" s="94"/>
      <c r="R166" s="95"/>
      <c r="S166" s="146"/>
    </row>
    <row r="167" spans="2:19" ht="12.75" customHeight="1">
      <c r="B167" s="149"/>
      <c r="C167" s="154" t="s">
        <v>242</v>
      </c>
      <c r="D167" s="92"/>
      <c r="E167" s="110">
        <v>-97</v>
      </c>
      <c r="F167" s="93">
        <v>-106</v>
      </c>
      <c r="G167" s="93">
        <v>-99</v>
      </c>
      <c r="H167" s="53">
        <v>-110</v>
      </c>
      <c r="I167" s="147"/>
      <c r="J167" s="93">
        <v>-203</v>
      </c>
      <c r="K167" s="148">
        <v>-209</v>
      </c>
      <c r="L167" s="83"/>
      <c r="M167" s="94"/>
      <c r="N167" s="94"/>
      <c r="O167" s="95"/>
      <c r="P167" s="95"/>
      <c r="Q167" s="94"/>
      <c r="R167" s="95"/>
      <c r="S167" s="146"/>
    </row>
    <row r="168" spans="2:19" ht="12.75" customHeight="1">
      <c r="B168" s="149"/>
      <c r="C168" s="150" t="s">
        <v>49</v>
      </c>
      <c r="D168" s="92"/>
      <c r="E168" s="111">
        <v>0</v>
      </c>
      <c r="F168" s="93">
        <v>0</v>
      </c>
      <c r="G168" s="98">
        <v>0</v>
      </c>
      <c r="H168" s="53">
        <v>0</v>
      </c>
      <c r="I168" s="147"/>
      <c r="J168" s="98">
        <v>0</v>
      </c>
      <c r="K168" s="148">
        <v>0</v>
      </c>
      <c r="L168" s="83"/>
      <c r="M168" s="94"/>
      <c r="N168" s="94"/>
      <c r="O168" s="95"/>
      <c r="P168" s="95"/>
      <c r="Q168" s="94"/>
      <c r="R168" s="95"/>
      <c r="S168" s="146"/>
    </row>
    <row r="169" spans="2:19" ht="12.75" customHeight="1" thickBot="1">
      <c r="B169" s="152"/>
      <c r="C169" s="153" t="s">
        <v>233</v>
      </c>
      <c r="D169" s="92"/>
      <c r="E169" s="114">
        <v>-33</v>
      </c>
      <c r="F169" s="114">
        <v>-39</v>
      </c>
      <c r="G169" s="114">
        <v>2</v>
      </c>
      <c r="H169" s="141">
        <v>-2</v>
      </c>
      <c r="I169" s="147"/>
      <c r="J169" s="114">
        <v>-72</v>
      </c>
      <c r="K169" s="645">
        <v>0</v>
      </c>
      <c r="L169" s="83"/>
      <c r="M169" s="105">
        <v>53.3</v>
      </c>
      <c r="N169" s="105">
        <v>67.7</v>
      </c>
      <c r="O169" s="106">
        <v>105.6</v>
      </c>
      <c r="P169" s="106">
        <v>96.3</v>
      </c>
      <c r="Q169" s="105"/>
      <c r="R169" s="106">
        <v>62.4</v>
      </c>
      <c r="S169" s="107">
        <v>100.1</v>
      </c>
    </row>
    <row r="170" spans="2:19" ht="12.75" customHeight="1" thickTop="1">
      <c r="B170" s="149"/>
      <c r="C170" s="72"/>
      <c r="D170" s="92"/>
      <c r="E170" s="119"/>
      <c r="F170" s="119"/>
      <c r="G170" s="119"/>
      <c r="H170" s="143"/>
      <c r="I170" s="147"/>
      <c r="J170" s="119"/>
      <c r="K170" s="148"/>
      <c r="L170" s="83"/>
      <c r="M170" s="94"/>
      <c r="N170" s="94"/>
      <c r="O170" s="95"/>
      <c r="P170" s="95"/>
      <c r="Q170" s="94"/>
      <c r="R170" s="95"/>
      <c r="S170" s="146"/>
    </row>
    <row r="171" spans="2:19" ht="12.75" customHeight="1">
      <c r="B171" s="152"/>
      <c r="C171" s="153" t="s">
        <v>43</v>
      </c>
      <c r="D171" s="92"/>
      <c r="E171" s="122">
        <v>0.12236842105263158</v>
      </c>
      <c r="F171" s="122">
        <v>0.11910669975186104</v>
      </c>
      <c r="G171" s="122">
        <v>0.152</v>
      </c>
      <c r="H171" s="145">
        <v>0.15947242206235013</v>
      </c>
      <c r="I171" s="147"/>
      <c r="J171" s="122">
        <v>0.1206896551724138</v>
      </c>
      <c r="K171" s="125">
        <v>0.15551643192488263</v>
      </c>
      <c r="L171" s="83"/>
      <c r="M171" s="105"/>
      <c r="N171" s="105"/>
      <c r="O171" s="106"/>
      <c r="P171" s="106"/>
      <c r="Q171" s="105"/>
      <c r="R171" s="106"/>
      <c r="S171" s="146"/>
    </row>
    <row r="172" spans="2:19" ht="12.75" customHeight="1">
      <c r="B172" s="149"/>
      <c r="C172" s="154" t="s">
        <v>113</v>
      </c>
      <c r="D172" s="92"/>
      <c r="E172" s="110">
        <v>146</v>
      </c>
      <c r="F172" s="93">
        <v>289</v>
      </c>
      <c r="G172" s="93">
        <v>134</v>
      </c>
      <c r="H172" s="53">
        <v>132</v>
      </c>
      <c r="I172" s="147"/>
      <c r="J172" s="93">
        <v>435</v>
      </c>
      <c r="K172" s="148">
        <v>266</v>
      </c>
      <c r="L172" s="83"/>
      <c r="M172" s="94"/>
      <c r="N172" s="94"/>
      <c r="O172" s="95"/>
      <c r="P172" s="95"/>
      <c r="Q172" s="94"/>
      <c r="R172" s="95"/>
      <c r="S172" s="146"/>
    </row>
    <row r="173" spans="2:19" ht="4.5" customHeight="1">
      <c r="B173" s="149"/>
      <c r="C173" s="154"/>
      <c r="D173" s="92"/>
      <c r="E173" s="155"/>
      <c r="F173" s="155"/>
      <c r="G173" s="155"/>
      <c r="H173" s="147"/>
      <c r="I173" s="147"/>
      <c r="J173" s="155"/>
      <c r="K173" s="148"/>
      <c r="L173" s="83"/>
      <c r="M173" s="94"/>
      <c r="N173" s="94"/>
      <c r="O173" s="95"/>
      <c r="P173" s="95"/>
      <c r="Q173" s="94"/>
      <c r="R173" s="95"/>
      <c r="S173" s="146"/>
    </row>
    <row r="174" spans="2:19" ht="12.75" customHeight="1">
      <c r="B174" s="675" t="s">
        <v>135</v>
      </c>
      <c r="C174" s="676"/>
      <c r="D174" s="92"/>
      <c r="E174" s="155"/>
      <c r="F174" s="155"/>
      <c r="G174" s="155"/>
      <c r="H174" s="147"/>
      <c r="I174" s="147"/>
      <c r="J174" s="155"/>
      <c r="K174" s="148"/>
      <c r="L174" s="83"/>
      <c r="M174" s="94"/>
      <c r="N174" s="94"/>
      <c r="O174" s="95"/>
      <c r="P174" s="95"/>
      <c r="Q174" s="94"/>
      <c r="R174" s="95"/>
      <c r="S174" s="146"/>
    </row>
    <row r="175" spans="3:19" ht="12.75" customHeight="1">
      <c r="C175" s="91" t="s">
        <v>71</v>
      </c>
      <c r="D175" s="92"/>
      <c r="E175" s="93">
        <v>2716</v>
      </c>
      <c r="F175" s="93">
        <v>2602</v>
      </c>
      <c r="G175" s="93">
        <v>2663</v>
      </c>
      <c r="H175" s="53">
        <v>2395</v>
      </c>
      <c r="I175" s="26"/>
      <c r="J175" s="93">
        <v>5318</v>
      </c>
      <c r="K175" s="27">
        <v>5058</v>
      </c>
      <c r="L175" s="143"/>
      <c r="M175" s="94"/>
      <c r="N175" s="94"/>
      <c r="O175" s="95"/>
      <c r="P175" s="95"/>
      <c r="Q175" s="94"/>
      <c r="R175" s="95"/>
      <c r="S175" s="146"/>
    </row>
    <row r="176" spans="3:19" ht="12.75" customHeight="1">
      <c r="C176" s="91" t="s">
        <v>110</v>
      </c>
      <c r="D176" s="92"/>
      <c r="E176" s="93">
        <v>468</v>
      </c>
      <c r="F176" s="93">
        <v>506</v>
      </c>
      <c r="G176" s="93">
        <v>520</v>
      </c>
      <c r="H176" s="53">
        <v>490</v>
      </c>
      <c r="I176" s="26"/>
      <c r="J176" s="93">
        <v>974</v>
      </c>
      <c r="K176" s="27">
        <v>1010</v>
      </c>
      <c r="L176" s="143"/>
      <c r="M176" s="94"/>
      <c r="N176" s="94"/>
      <c r="O176" s="95"/>
      <c r="P176" s="95"/>
      <c r="Q176" s="94"/>
      <c r="R176" s="95"/>
      <c r="S176" s="146"/>
    </row>
    <row r="177" spans="3:19" ht="12.75" customHeight="1">
      <c r="C177" s="91" t="s">
        <v>0</v>
      </c>
      <c r="D177" s="92"/>
      <c r="E177" s="93">
        <v>349</v>
      </c>
      <c r="F177" s="93">
        <v>371</v>
      </c>
      <c r="G177" s="93">
        <v>442</v>
      </c>
      <c r="H177" s="53">
        <v>481</v>
      </c>
      <c r="I177" s="26"/>
      <c r="J177" s="93">
        <v>720</v>
      </c>
      <c r="K177" s="27">
        <v>923</v>
      </c>
      <c r="L177" s="143"/>
      <c r="M177" s="94"/>
      <c r="N177" s="94"/>
      <c r="O177" s="95"/>
      <c r="P177" s="95"/>
      <c r="Q177" s="94"/>
      <c r="R177" s="95"/>
      <c r="S177" s="146"/>
    </row>
    <row r="178" spans="3:19" ht="12.75" customHeight="1">
      <c r="C178" s="91" t="s">
        <v>116</v>
      </c>
      <c r="D178" s="92"/>
      <c r="E178" s="93">
        <v>120</v>
      </c>
      <c r="F178" s="93">
        <v>151</v>
      </c>
      <c r="G178" s="93">
        <v>153</v>
      </c>
      <c r="H178" s="53">
        <v>169</v>
      </c>
      <c r="I178" s="26"/>
      <c r="J178" s="93">
        <v>271</v>
      </c>
      <c r="K178" s="27">
        <v>322</v>
      </c>
      <c r="L178" s="143"/>
      <c r="M178" s="94"/>
      <c r="N178" s="94"/>
      <c r="O178" s="95"/>
      <c r="P178" s="95"/>
      <c r="Q178" s="94"/>
      <c r="R178" s="95"/>
      <c r="S178" s="146"/>
    </row>
    <row r="179" spans="3:19" ht="12.75" customHeight="1">
      <c r="C179" s="91" t="s">
        <v>32</v>
      </c>
      <c r="D179" s="92"/>
      <c r="E179" s="98">
        <v>283</v>
      </c>
      <c r="F179" s="98">
        <v>221</v>
      </c>
      <c r="G179" s="98">
        <v>267</v>
      </c>
      <c r="H179" s="108">
        <v>200</v>
      </c>
      <c r="I179" s="26"/>
      <c r="J179" s="98">
        <v>504</v>
      </c>
      <c r="K179" s="33">
        <v>467</v>
      </c>
      <c r="L179" s="143"/>
      <c r="M179" s="94"/>
      <c r="N179" s="94"/>
      <c r="O179" s="95"/>
      <c r="P179" s="95"/>
      <c r="Q179" s="94"/>
      <c r="R179" s="95"/>
      <c r="S179" s="146"/>
    </row>
    <row r="180" spans="2:19" s="99" customFormat="1" ht="12.75" customHeight="1">
      <c r="B180" s="100"/>
      <c r="C180" s="101" t="s">
        <v>100</v>
      </c>
      <c r="D180" s="115"/>
      <c r="E180" s="103">
        <v>3936</v>
      </c>
      <c r="F180" s="103">
        <v>3851</v>
      </c>
      <c r="G180" s="103">
        <v>4045</v>
      </c>
      <c r="H180" s="129">
        <v>3735</v>
      </c>
      <c r="I180" s="47"/>
      <c r="J180" s="103">
        <v>7787</v>
      </c>
      <c r="K180" s="48">
        <v>7780</v>
      </c>
      <c r="L180" s="156"/>
      <c r="M180" s="105">
        <v>0.4</v>
      </c>
      <c r="N180" s="105">
        <v>0.5</v>
      </c>
      <c r="O180" s="106">
        <v>1.3</v>
      </c>
      <c r="P180" s="106">
        <v>2.1</v>
      </c>
      <c r="Q180" s="105"/>
      <c r="R180" s="106">
        <v>0.5</v>
      </c>
      <c r="S180" s="107">
        <v>1.7</v>
      </c>
    </row>
    <row r="181" spans="3:19" ht="12.75" customHeight="1">
      <c r="C181" s="91" t="s">
        <v>118</v>
      </c>
      <c r="D181" s="92"/>
      <c r="E181" s="98">
        <v>186</v>
      </c>
      <c r="F181" s="98">
        <v>280</v>
      </c>
      <c r="G181" s="98">
        <v>259</v>
      </c>
      <c r="H181" s="108">
        <v>313</v>
      </c>
      <c r="I181" s="26"/>
      <c r="J181" s="98">
        <v>466</v>
      </c>
      <c r="K181" s="33">
        <v>572</v>
      </c>
      <c r="L181" s="143"/>
      <c r="M181" s="94"/>
      <c r="N181" s="94"/>
      <c r="O181" s="95"/>
      <c r="P181" s="95"/>
      <c r="Q181" s="94"/>
      <c r="R181" s="95"/>
      <c r="S181" s="146"/>
    </row>
    <row r="182" spans="2:19" s="99" customFormat="1" ht="12.75" customHeight="1">
      <c r="B182" s="100"/>
      <c r="C182" s="101" t="s">
        <v>229</v>
      </c>
      <c r="D182" s="115"/>
      <c r="E182" s="103">
        <v>4122</v>
      </c>
      <c r="F182" s="103">
        <v>4131</v>
      </c>
      <c r="G182" s="103">
        <v>4304</v>
      </c>
      <c r="H182" s="129">
        <v>4048</v>
      </c>
      <c r="I182" s="47"/>
      <c r="J182" s="103">
        <v>8253</v>
      </c>
      <c r="K182" s="48">
        <v>8352</v>
      </c>
      <c r="L182" s="156"/>
      <c r="M182" s="105">
        <v>0.5</v>
      </c>
      <c r="N182" s="105">
        <v>2.1</v>
      </c>
      <c r="O182" s="106">
        <v>2.6</v>
      </c>
      <c r="P182" s="106">
        <v>2.5</v>
      </c>
      <c r="Q182" s="105"/>
      <c r="R182" s="106">
        <v>1.3</v>
      </c>
      <c r="S182" s="107">
        <v>2.5</v>
      </c>
    </row>
    <row r="183" spans="3:19" ht="12.75" customHeight="1">
      <c r="C183" s="91" t="s">
        <v>180</v>
      </c>
      <c r="D183" s="92"/>
      <c r="E183" s="93">
        <v>-1189</v>
      </c>
      <c r="F183" s="93">
        <v>-1209</v>
      </c>
      <c r="G183" s="93">
        <v>-1200</v>
      </c>
      <c r="H183" s="53">
        <v>-1098</v>
      </c>
      <c r="I183" s="26"/>
      <c r="J183" s="93">
        <v>-2398</v>
      </c>
      <c r="K183" s="27">
        <v>-2298</v>
      </c>
      <c r="L183" s="143"/>
      <c r="M183" s="94"/>
      <c r="N183" s="94"/>
      <c r="O183" s="95"/>
      <c r="P183" s="95"/>
      <c r="Q183" s="94"/>
      <c r="R183" s="95"/>
      <c r="S183" s="146"/>
    </row>
    <row r="184" spans="3:19" ht="12.75" customHeight="1">
      <c r="C184" s="677" t="s">
        <v>275</v>
      </c>
      <c r="D184" s="678"/>
      <c r="E184" s="26">
        <v>-658</v>
      </c>
      <c r="F184" s="53">
        <v>-716</v>
      </c>
      <c r="G184" s="53">
        <v>-718</v>
      </c>
      <c r="H184" s="53">
        <v>-742</v>
      </c>
      <c r="I184" s="26"/>
      <c r="J184" s="26">
        <v>-1374</v>
      </c>
      <c r="K184" s="27">
        <v>-1460</v>
      </c>
      <c r="L184" s="143"/>
      <c r="M184" s="94"/>
      <c r="N184" s="94"/>
      <c r="O184" s="95"/>
      <c r="P184" s="95"/>
      <c r="Q184" s="94"/>
      <c r="R184" s="95"/>
      <c r="S184" s="146"/>
    </row>
    <row r="185" spans="3:19" ht="12.75" customHeight="1">
      <c r="C185" s="677" t="s">
        <v>276</v>
      </c>
      <c r="D185" s="678"/>
      <c r="E185" s="32">
        <v>-1014</v>
      </c>
      <c r="F185" s="108">
        <v>-1034</v>
      </c>
      <c r="G185" s="108">
        <v>-1059</v>
      </c>
      <c r="H185" s="108">
        <v>-1056</v>
      </c>
      <c r="I185" s="26"/>
      <c r="J185" s="32">
        <v>-2048</v>
      </c>
      <c r="K185" s="33">
        <v>-2115</v>
      </c>
      <c r="L185" s="143"/>
      <c r="M185" s="94"/>
      <c r="N185" s="94"/>
      <c r="O185" s="95"/>
      <c r="P185" s="95"/>
      <c r="Q185" s="94"/>
      <c r="R185" s="95"/>
      <c r="S185" s="146"/>
    </row>
    <row r="186" spans="2:19" s="99" customFormat="1" ht="12.75" customHeight="1">
      <c r="B186" s="100"/>
      <c r="C186" s="101" t="s">
        <v>41</v>
      </c>
      <c r="D186" s="115"/>
      <c r="E186" s="50">
        <v>1261</v>
      </c>
      <c r="F186" s="129">
        <v>1172</v>
      </c>
      <c r="G186" s="137">
        <v>1327</v>
      </c>
      <c r="H186" s="129">
        <v>1152</v>
      </c>
      <c r="I186" s="47"/>
      <c r="J186" s="50">
        <v>2433</v>
      </c>
      <c r="K186" s="48">
        <v>2479</v>
      </c>
      <c r="L186" s="156"/>
      <c r="M186" s="105">
        <v>-4.2</v>
      </c>
      <c r="N186" s="105">
        <v>-0.4</v>
      </c>
      <c r="O186" s="106">
        <v>1.9</v>
      </c>
      <c r="P186" s="106">
        <v>1.5</v>
      </c>
      <c r="Q186" s="105"/>
      <c r="R186" s="106">
        <v>-2.4</v>
      </c>
      <c r="S186" s="107">
        <v>1.7</v>
      </c>
    </row>
    <row r="187" spans="2:19" ht="12.75" customHeight="1">
      <c r="B187" s="100"/>
      <c r="C187" s="91" t="s">
        <v>86</v>
      </c>
      <c r="D187" s="92"/>
      <c r="E187" s="110"/>
      <c r="F187" s="93"/>
      <c r="G187" s="93"/>
      <c r="H187" s="53"/>
      <c r="I187" s="26"/>
      <c r="J187" s="93"/>
      <c r="K187" s="27"/>
      <c r="L187" s="143"/>
      <c r="M187" s="94"/>
      <c r="N187" s="94"/>
      <c r="O187" s="95"/>
      <c r="P187" s="95"/>
      <c r="Q187" s="94"/>
      <c r="R187" s="95"/>
      <c r="S187" s="146"/>
    </row>
    <row r="188" spans="3:19" ht="12.75" customHeight="1">
      <c r="C188" s="109" t="s">
        <v>249</v>
      </c>
      <c r="D188" s="92"/>
      <c r="E188" s="110">
        <v>-70</v>
      </c>
      <c r="F188" s="93">
        <v>-57</v>
      </c>
      <c r="G188" s="93">
        <v>-56</v>
      </c>
      <c r="H188" s="53">
        <v>-36</v>
      </c>
      <c r="I188" s="26"/>
      <c r="J188" s="93">
        <v>-127</v>
      </c>
      <c r="K188" s="27">
        <v>-92</v>
      </c>
      <c r="L188" s="143"/>
      <c r="M188" s="94"/>
      <c r="N188" s="94"/>
      <c r="O188" s="95"/>
      <c r="P188" s="95"/>
      <c r="Q188" s="94"/>
      <c r="R188" s="95"/>
      <c r="S188" s="146"/>
    </row>
    <row r="189" spans="3:19" ht="12.75" customHeight="1">
      <c r="C189" s="109" t="s">
        <v>93</v>
      </c>
      <c r="D189" s="92"/>
      <c r="E189" s="110">
        <v>-67</v>
      </c>
      <c r="F189" s="93">
        <v>-69</v>
      </c>
      <c r="G189" s="93">
        <v>-75</v>
      </c>
      <c r="H189" s="53">
        <v>-60</v>
      </c>
      <c r="I189" s="26"/>
      <c r="J189" s="93">
        <v>-136</v>
      </c>
      <c r="K189" s="27">
        <v>-135</v>
      </c>
      <c r="L189" s="143"/>
      <c r="M189" s="94"/>
      <c r="N189" s="94"/>
      <c r="O189" s="95"/>
      <c r="P189" s="95"/>
      <c r="Q189" s="94"/>
      <c r="R189" s="95"/>
      <c r="S189" s="146"/>
    </row>
    <row r="190" spans="3:19" ht="12.75" customHeight="1">
      <c r="C190" s="109" t="s">
        <v>242</v>
      </c>
      <c r="D190" s="92"/>
      <c r="E190" s="110">
        <v>-578</v>
      </c>
      <c r="F190" s="93">
        <v>-580</v>
      </c>
      <c r="G190" s="93">
        <v>-592</v>
      </c>
      <c r="H190" s="53">
        <v>-597</v>
      </c>
      <c r="I190" s="26"/>
      <c r="J190" s="93">
        <v>-1158</v>
      </c>
      <c r="K190" s="27">
        <v>-1189</v>
      </c>
      <c r="L190" s="143"/>
      <c r="M190" s="94"/>
      <c r="N190" s="94"/>
      <c r="O190" s="95"/>
      <c r="P190" s="95"/>
      <c r="Q190" s="94"/>
      <c r="R190" s="95"/>
      <c r="S190" s="146"/>
    </row>
    <row r="191" spans="3:19" ht="12.75" customHeight="1">
      <c r="C191" s="91" t="s">
        <v>49</v>
      </c>
      <c r="D191" s="92"/>
      <c r="E191" s="110">
        <v>0</v>
      </c>
      <c r="F191" s="93">
        <v>0</v>
      </c>
      <c r="G191" s="93">
        <v>2</v>
      </c>
      <c r="H191" s="53">
        <v>1</v>
      </c>
      <c r="I191" s="26"/>
      <c r="J191" s="93">
        <v>0</v>
      </c>
      <c r="K191" s="27">
        <v>3</v>
      </c>
      <c r="L191" s="143"/>
      <c r="M191" s="94"/>
      <c r="N191" s="94"/>
      <c r="O191" s="95"/>
      <c r="P191" s="95"/>
      <c r="Q191" s="94"/>
      <c r="R191" s="95"/>
      <c r="S191" s="146"/>
    </row>
    <row r="192" spans="2:19" s="99" customFormat="1" ht="12.75" customHeight="1" thickBot="1">
      <c r="B192" s="100"/>
      <c r="C192" s="101" t="s">
        <v>233</v>
      </c>
      <c r="D192" s="115"/>
      <c r="E192" s="114">
        <v>546</v>
      </c>
      <c r="F192" s="114">
        <v>466</v>
      </c>
      <c r="G192" s="114">
        <v>606</v>
      </c>
      <c r="H192" s="141">
        <v>460</v>
      </c>
      <c r="I192" s="47"/>
      <c r="J192" s="114">
        <v>1012</v>
      </c>
      <c r="K192" s="37">
        <v>1066</v>
      </c>
      <c r="L192" s="156"/>
      <c r="M192" s="105">
        <v>-7.4</v>
      </c>
      <c r="N192" s="105">
        <v>5.1</v>
      </c>
      <c r="O192" s="106">
        <v>5.9</v>
      </c>
      <c r="P192" s="106">
        <v>-0.5</v>
      </c>
      <c r="Q192" s="105"/>
      <c r="R192" s="106">
        <v>-2</v>
      </c>
      <c r="S192" s="107">
        <v>3</v>
      </c>
    </row>
    <row r="193" spans="3:19" ht="12.75" customHeight="1" thickTop="1">
      <c r="C193" s="67"/>
      <c r="D193" s="92"/>
      <c r="E193" s="155"/>
      <c r="F193" s="155"/>
      <c r="G193" s="155"/>
      <c r="H193" s="143"/>
      <c r="I193" s="147"/>
      <c r="J193" s="155"/>
      <c r="K193" s="148"/>
      <c r="L193" s="83"/>
      <c r="M193" s="94"/>
      <c r="N193" s="94"/>
      <c r="O193" s="95"/>
      <c r="P193" s="95"/>
      <c r="Q193" s="94"/>
      <c r="R193" s="95"/>
      <c r="S193" s="146"/>
    </row>
    <row r="194" spans="2:19" s="99" customFormat="1" ht="12.75" customHeight="1">
      <c r="B194" s="100"/>
      <c r="C194" s="101" t="s">
        <v>43</v>
      </c>
      <c r="D194" s="115"/>
      <c r="E194" s="122">
        <v>0.306</v>
      </c>
      <c r="F194" s="122">
        <v>0.28370854514645366</v>
      </c>
      <c r="G194" s="122">
        <v>0.308</v>
      </c>
      <c r="H194" s="145">
        <v>0.2845849802371542</v>
      </c>
      <c r="I194" s="123"/>
      <c r="J194" s="122">
        <v>0.29480189022173753</v>
      </c>
      <c r="K194" s="125">
        <v>0.29681513409961685</v>
      </c>
      <c r="L194" s="104"/>
      <c r="M194" s="105"/>
      <c r="N194" s="105"/>
      <c r="O194" s="106"/>
      <c r="P194" s="106"/>
      <c r="Q194" s="105"/>
      <c r="R194" s="106"/>
      <c r="S194" s="107"/>
    </row>
    <row r="195" spans="3:19" ht="12.75" customHeight="1">
      <c r="C195" s="109" t="s">
        <v>113</v>
      </c>
      <c r="D195" s="92"/>
      <c r="E195" s="157">
        <v>521</v>
      </c>
      <c r="F195" s="155">
        <v>709</v>
      </c>
      <c r="G195" s="155">
        <v>497</v>
      </c>
      <c r="H195" s="53">
        <v>595</v>
      </c>
      <c r="I195" s="147"/>
      <c r="J195" s="155">
        <v>1230</v>
      </c>
      <c r="K195" s="148">
        <v>1092</v>
      </c>
      <c r="L195" s="83"/>
      <c r="M195" s="94"/>
      <c r="N195" s="94"/>
      <c r="O195" s="95"/>
      <c r="P195" s="95"/>
      <c r="Q195" s="94"/>
      <c r="R195" s="95"/>
      <c r="S195" s="146"/>
    </row>
    <row r="196" spans="3:19" ht="3.75" customHeight="1">
      <c r="C196" s="67"/>
      <c r="D196" s="92"/>
      <c r="E196" s="93"/>
      <c r="F196" s="93"/>
      <c r="G196" s="93"/>
      <c r="H196" s="26"/>
      <c r="I196" s="26"/>
      <c r="J196" s="93"/>
      <c r="K196" s="27"/>
      <c r="L196" s="83"/>
      <c r="M196" s="94"/>
      <c r="N196" s="94"/>
      <c r="O196" s="95"/>
      <c r="P196" s="95"/>
      <c r="Q196" s="94"/>
      <c r="R196" s="95"/>
      <c r="S196" s="146"/>
    </row>
    <row r="197" spans="2:19" ht="12.75" customHeight="1">
      <c r="B197" s="675" t="s">
        <v>99</v>
      </c>
      <c r="C197" s="676"/>
      <c r="D197" s="92"/>
      <c r="E197" s="158"/>
      <c r="F197" s="110"/>
      <c r="G197" s="93"/>
      <c r="H197" s="53"/>
      <c r="I197" s="53"/>
      <c r="J197" s="93"/>
      <c r="K197" s="27"/>
      <c r="L197" s="83"/>
      <c r="M197" s="94"/>
      <c r="N197" s="94"/>
      <c r="O197" s="95"/>
      <c r="P197" s="95"/>
      <c r="Q197" s="94"/>
      <c r="R197" s="95"/>
      <c r="S197" s="146"/>
    </row>
    <row r="198" spans="3:19" ht="12.75" customHeight="1">
      <c r="C198" s="91" t="s">
        <v>71</v>
      </c>
      <c r="D198" s="92"/>
      <c r="E198" s="110">
        <v>4441</v>
      </c>
      <c r="F198" s="110">
        <v>4595</v>
      </c>
      <c r="G198" s="93">
        <v>4561</v>
      </c>
      <c r="H198" s="26">
        <v>4513</v>
      </c>
      <c r="I198" s="53"/>
      <c r="J198" s="93">
        <v>9036</v>
      </c>
      <c r="K198" s="27">
        <v>9074</v>
      </c>
      <c r="L198" s="83"/>
      <c r="M198" s="94"/>
      <c r="N198" s="94"/>
      <c r="O198" s="95"/>
      <c r="P198" s="95"/>
      <c r="Q198" s="94"/>
      <c r="R198" s="95"/>
      <c r="S198" s="146"/>
    </row>
    <row r="199" spans="3:19" ht="12.75" customHeight="1">
      <c r="C199" s="91" t="s">
        <v>110</v>
      </c>
      <c r="D199" s="92"/>
      <c r="E199" s="110">
        <v>449</v>
      </c>
      <c r="F199" s="110">
        <v>455</v>
      </c>
      <c r="G199" s="93">
        <v>474</v>
      </c>
      <c r="H199" s="26">
        <v>457</v>
      </c>
      <c r="I199" s="53"/>
      <c r="J199" s="93">
        <v>904</v>
      </c>
      <c r="K199" s="27">
        <v>931</v>
      </c>
      <c r="L199" s="83"/>
      <c r="M199" s="94"/>
      <c r="N199" s="94"/>
      <c r="O199" s="95"/>
      <c r="P199" s="95"/>
      <c r="Q199" s="94"/>
      <c r="R199" s="95"/>
      <c r="S199" s="146"/>
    </row>
    <row r="200" spans="3:19" ht="12.75" customHeight="1">
      <c r="C200" s="91" t="s">
        <v>0</v>
      </c>
      <c r="D200" s="92"/>
      <c r="E200" s="110">
        <v>552</v>
      </c>
      <c r="F200" s="110">
        <v>664</v>
      </c>
      <c r="G200" s="93">
        <v>757</v>
      </c>
      <c r="H200" s="26">
        <v>763</v>
      </c>
      <c r="I200" s="53"/>
      <c r="J200" s="93">
        <v>1216</v>
      </c>
      <c r="K200" s="27">
        <v>1520</v>
      </c>
      <c r="L200" s="83"/>
      <c r="M200" s="94"/>
      <c r="N200" s="94"/>
      <c r="O200" s="95"/>
      <c r="P200" s="95"/>
      <c r="Q200" s="94"/>
      <c r="R200" s="95"/>
      <c r="S200" s="146"/>
    </row>
    <row r="201" spans="3:19" ht="12.75" customHeight="1">
      <c r="C201" s="91" t="s">
        <v>116</v>
      </c>
      <c r="D201" s="92"/>
      <c r="E201" s="110">
        <v>190</v>
      </c>
      <c r="F201" s="110">
        <v>209</v>
      </c>
      <c r="G201" s="93">
        <v>213</v>
      </c>
      <c r="H201" s="26">
        <v>227</v>
      </c>
      <c r="I201" s="53"/>
      <c r="J201" s="93">
        <v>399</v>
      </c>
      <c r="K201" s="27">
        <v>440</v>
      </c>
      <c r="L201" s="83"/>
      <c r="M201" s="94"/>
      <c r="N201" s="94"/>
      <c r="O201" s="95"/>
      <c r="P201" s="95"/>
      <c r="Q201" s="94"/>
      <c r="R201" s="95"/>
      <c r="S201" s="146"/>
    </row>
    <row r="202" spans="3:19" ht="12.75" customHeight="1">
      <c r="C202" s="91" t="s">
        <v>32</v>
      </c>
      <c r="D202" s="92"/>
      <c r="E202" s="111">
        <v>337</v>
      </c>
      <c r="F202" s="111">
        <v>400</v>
      </c>
      <c r="G202" s="98">
        <v>371</v>
      </c>
      <c r="H202" s="32">
        <v>415</v>
      </c>
      <c r="I202" s="53"/>
      <c r="J202" s="98">
        <v>737</v>
      </c>
      <c r="K202" s="33">
        <v>786</v>
      </c>
      <c r="L202" s="83"/>
      <c r="M202" s="94"/>
      <c r="N202" s="94"/>
      <c r="O202" s="95"/>
      <c r="P202" s="95"/>
      <c r="Q202" s="94"/>
      <c r="R202" s="95"/>
      <c r="S202" s="146"/>
    </row>
    <row r="203" spans="2:19" s="99" customFormat="1" ht="12.75" customHeight="1">
      <c r="B203" s="100"/>
      <c r="C203" s="101" t="s">
        <v>100</v>
      </c>
      <c r="D203" s="115"/>
      <c r="E203" s="127">
        <v>5969</v>
      </c>
      <c r="F203" s="127">
        <v>6323</v>
      </c>
      <c r="G203" s="103">
        <v>6376</v>
      </c>
      <c r="H203" s="47">
        <v>6375</v>
      </c>
      <c r="I203" s="129"/>
      <c r="J203" s="103">
        <v>12292</v>
      </c>
      <c r="K203" s="48">
        <v>12751</v>
      </c>
      <c r="L203" s="104"/>
      <c r="M203" s="105">
        <v>8.4</v>
      </c>
      <c r="N203" s="105">
        <v>10.5</v>
      </c>
      <c r="O203" s="106">
        <v>8.4</v>
      </c>
      <c r="P203" s="106">
        <v>7.6</v>
      </c>
      <c r="Q203" s="105"/>
      <c r="R203" s="106">
        <v>9.5</v>
      </c>
      <c r="S203" s="107">
        <v>8</v>
      </c>
    </row>
    <row r="204" spans="3:19" ht="12.75" customHeight="1">
      <c r="C204" s="91" t="s">
        <v>118</v>
      </c>
      <c r="D204" s="92"/>
      <c r="E204" s="111">
        <v>473</v>
      </c>
      <c r="F204" s="111">
        <v>539</v>
      </c>
      <c r="G204" s="98">
        <v>532</v>
      </c>
      <c r="H204" s="32">
        <v>585</v>
      </c>
      <c r="I204" s="53"/>
      <c r="J204" s="98">
        <v>1012</v>
      </c>
      <c r="K204" s="33">
        <v>1117</v>
      </c>
      <c r="L204" s="83"/>
      <c r="M204" s="94"/>
      <c r="N204" s="94"/>
      <c r="O204" s="95"/>
      <c r="P204" s="95"/>
      <c r="Q204" s="94"/>
      <c r="R204" s="95"/>
      <c r="S204" s="146"/>
    </row>
    <row r="205" spans="2:19" s="99" customFormat="1" ht="12.75" customHeight="1">
      <c r="B205" s="100"/>
      <c r="C205" s="101" t="s">
        <v>229</v>
      </c>
      <c r="D205" s="115"/>
      <c r="E205" s="127">
        <v>6442</v>
      </c>
      <c r="F205" s="127">
        <v>6862</v>
      </c>
      <c r="G205" s="103">
        <v>6908</v>
      </c>
      <c r="H205" s="47">
        <v>6960</v>
      </c>
      <c r="I205" s="129"/>
      <c r="J205" s="103">
        <v>13304</v>
      </c>
      <c r="K205" s="48">
        <v>13868</v>
      </c>
      <c r="L205" s="104"/>
      <c r="M205" s="105">
        <v>8.3</v>
      </c>
      <c r="N205" s="105">
        <v>10.7</v>
      </c>
      <c r="O205" s="106">
        <v>8.6</v>
      </c>
      <c r="P205" s="106">
        <v>8.2</v>
      </c>
      <c r="Q205" s="105"/>
      <c r="R205" s="106">
        <v>9.5</v>
      </c>
      <c r="S205" s="107">
        <v>8.4</v>
      </c>
    </row>
    <row r="206" spans="3:19" ht="12.75" customHeight="1">
      <c r="C206" s="91" t="s">
        <v>180</v>
      </c>
      <c r="D206" s="92"/>
      <c r="E206" s="110">
        <v>-1676</v>
      </c>
      <c r="F206" s="110">
        <v>-1807</v>
      </c>
      <c r="G206" s="110">
        <v>-1799</v>
      </c>
      <c r="H206" s="26">
        <v>-1862</v>
      </c>
      <c r="I206" s="53"/>
      <c r="J206" s="26">
        <v>-3483</v>
      </c>
      <c r="K206" s="27">
        <v>-3661</v>
      </c>
      <c r="L206" s="83"/>
      <c r="M206" s="94"/>
      <c r="N206" s="94"/>
      <c r="O206" s="95"/>
      <c r="P206" s="95"/>
      <c r="Q206" s="94"/>
      <c r="R206" s="95"/>
      <c r="S206" s="146"/>
    </row>
    <row r="207" spans="3:19" ht="12.75" customHeight="1">
      <c r="C207" s="677" t="s">
        <v>275</v>
      </c>
      <c r="D207" s="678"/>
      <c r="E207" s="26">
        <v>-994</v>
      </c>
      <c r="F207" s="53">
        <v>-1111</v>
      </c>
      <c r="G207" s="53">
        <v>-1136</v>
      </c>
      <c r="H207" s="26">
        <v>-1153</v>
      </c>
      <c r="I207" s="53"/>
      <c r="J207" s="26">
        <v>-2105</v>
      </c>
      <c r="K207" s="27">
        <v>-2289</v>
      </c>
      <c r="L207" s="83"/>
      <c r="M207" s="94"/>
      <c r="N207" s="94"/>
      <c r="O207" s="95"/>
      <c r="P207" s="95"/>
      <c r="Q207" s="94"/>
      <c r="R207" s="95"/>
      <c r="S207" s="146"/>
    </row>
    <row r="208" spans="3:19" ht="12.75" customHeight="1">
      <c r="C208" s="677" t="s">
        <v>276</v>
      </c>
      <c r="D208" s="678"/>
      <c r="E208" s="32">
        <v>-1840</v>
      </c>
      <c r="F208" s="32">
        <v>-1877</v>
      </c>
      <c r="G208" s="108">
        <v>-1972</v>
      </c>
      <c r="H208" s="32">
        <v>-1831</v>
      </c>
      <c r="I208" s="53"/>
      <c r="J208" s="32">
        <v>-3717</v>
      </c>
      <c r="K208" s="33">
        <v>-3803</v>
      </c>
      <c r="L208" s="83"/>
      <c r="M208" s="94"/>
      <c r="N208" s="94"/>
      <c r="O208" s="95"/>
      <c r="P208" s="95"/>
      <c r="Q208" s="94"/>
      <c r="R208" s="95"/>
      <c r="S208" s="146"/>
    </row>
    <row r="209" spans="2:19" s="99" customFormat="1" ht="12.75" customHeight="1">
      <c r="B209" s="100"/>
      <c r="C209" s="101" t="s">
        <v>41</v>
      </c>
      <c r="D209" s="115"/>
      <c r="E209" s="47">
        <v>1932</v>
      </c>
      <c r="F209" s="47">
        <v>2067</v>
      </c>
      <c r="G209" s="129">
        <v>2001</v>
      </c>
      <c r="H209" s="47">
        <v>2114</v>
      </c>
      <c r="I209" s="129"/>
      <c r="J209" s="47">
        <v>3999</v>
      </c>
      <c r="K209" s="48">
        <v>4115</v>
      </c>
      <c r="L209" s="104"/>
      <c r="M209" s="105">
        <v>10.6</v>
      </c>
      <c r="N209" s="105">
        <v>4.7</v>
      </c>
      <c r="O209" s="106">
        <v>5.3</v>
      </c>
      <c r="P209" s="106">
        <v>10.2</v>
      </c>
      <c r="Q209" s="105"/>
      <c r="R209" s="106">
        <v>7.5</v>
      </c>
      <c r="S209" s="107">
        <v>7.8</v>
      </c>
    </row>
    <row r="210" spans="2:19" s="99" customFormat="1" ht="12.75" customHeight="1">
      <c r="B210" s="100"/>
      <c r="C210" s="91" t="s">
        <v>86</v>
      </c>
      <c r="D210" s="115"/>
      <c r="E210" s="110"/>
      <c r="F210" s="93"/>
      <c r="G210" s="93"/>
      <c r="H210" s="26"/>
      <c r="I210" s="129"/>
      <c r="J210" s="93"/>
      <c r="K210" s="27"/>
      <c r="L210" s="104"/>
      <c r="M210" s="94"/>
      <c r="N210" s="94"/>
      <c r="O210" s="95"/>
      <c r="P210" s="95"/>
      <c r="Q210" s="94"/>
      <c r="R210" s="95"/>
      <c r="S210" s="146"/>
    </row>
    <row r="211" spans="3:19" ht="12.75" customHeight="1">
      <c r="C211" s="109" t="s">
        <v>249</v>
      </c>
      <c r="D211" s="92"/>
      <c r="E211" s="110">
        <v>-500</v>
      </c>
      <c r="F211" s="110">
        <v>-466</v>
      </c>
      <c r="G211" s="93">
        <v>-406</v>
      </c>
      <c r="H211" s="26">
        <v>-330</v>
      </c>
      <c r="I211" s="53"/>
      <c r="J211" s="93">
        <v>-966</v>
      </c>
      <c r="K211" s="27">
        <v>-736</v>
      </c>
      <c r="L211" s="83"/>
      <c r="M211" s="94"/>
      <c r="N211" s="94"/>
      <c r="O211" s="95"/>
      <c r="P211" s="95"/>
      <c r="Q211" s="94"/>
      <c r="R211" s="95"/>
      <c r="S211" s="146"/>
    </row>
    <row r="212" spans="3:19" ht="12.75" customHeight="1">
      <c r="C212" s="109" t="s">
        <v>93</v>
      </c>
      <c r="D212" s="92"/>
      <c r="E212" s="110">
        <v>-59</v>
      </c>
      <c r="F212" s="110">
        <v>-63</v>
      </c>
      <c r="G212" s="93">
        <v>-101</v>
      </c>
      <c r="H212" s="26">
        <v>-100</v>
      </c>
      <c r="I212" s="53"/>
      <c r="J212" s="93">
        <v>-122</v>
      </c>
      <c r="K212" s="27">
        <v>-201</v>
      </c>
      <c r="L212" s="83"/>
      <c r="M212" s="94"/>
      <c r="N212" s="94"/>
      <c r="O212" s="95"/>
      <c r="P212" s="95"/>
      <c r="Q212" s="94"/>
      <c r="R212" s="95"/>
      <c r="S212" s="146"/>
    </row>
    <row r="213" spans="3:19" ht="12.75" customHeight="1">
      <c r="C213" s="109" t="s">
        <v>242</v>
      </c>
      <c r="D213" s="92"/>
      <c r="E213" s="110">
        <v>-839</v>
      </c>
      <c r="F213" s="110">
        <v>-851</v>
      </c>
      <c r="G213" s="93">
        <v>-887</v>
      </c>
      <c r="H213" s="26">
        <v>-855</v>
      </c>
      <c r="I213" s="53"/>
      <c r="J213" s="93">
        <v>-1690</v>
      </c>
      <c r="K213" s="27">
        <v>-1742</v>
      </c>
      <c r="L213" s="83"/>
      <c r="M213" s="94"/>
      <c r="N213" s="94"/>
      <c r="O213" s="95"/>
      <c r="P213" s="95"/>
      <c r="Q213" s="94"/>
      <c r="R213" s="95"/>
      <c r="S213" s="146"/>
    </row>
    <row r="214" spans="3:19" ht="12.75" customHeight="1">
      <c r="C214" s="91" t="s">
        <v>49</v>
      </c>
      <c r="D214" s="92"/>
      <c r="E214" s="110">
        <v>28</v>
      </c>
      <c r="F214" s="110">
        <v>23</v>
      </c>
      <c r="G214" s="93">
        <v>11</v>
      </c>
      <c r="H214" s="32">
        <v>25</v>
      </c>
      <c r="I214" s="53"/>
      <c r="J214" s="93">
        <v>51</v>
      </c>
      <c r="K214" s="27">
        <v>36</v>
      </c>
      <c r="L214" s="83"/>
      <c r="M214" s="94"/>
      <c r="N214" s="94"/>
      <c r="O214" s="95"/>
      <c r="P214" s="95"/>
      <c r="Q214" s="94"/>
      <c r="R214" s="95"/>
      <c r="S214" s="146"/>
    </row>
    <row r="215" spans="2:19" s="99" customFormat="1" ht="12.75" customHeight="1" thickBot="1">
      <c r="B215" s="100"/>
      <c r="C215" s="101" t="s">
        <v>233</v>
      </c>
      <c r="D215" s="115"/>
      <c r="E215" s="140">
        <v>562</v>
      </c>
      <c r="F215" s="140">
        <v>710</v>
      </c>
      <c r="G215" s="114">
        <v>618</v>
      </c>
      <c r="H215" s="36">
        <v>854</v>
      </c>
      <c r="I215" s="129"/>
      <c r="J215" s="114">
        <v>1272</v>
      </c>
      <c r="K215" s="37">
        <v>1472</v>
      </c>
      <c r="L215" s="104"/>
      <c r="M215" s="105">
        <v>15.4</v>
      </c>
      <c r="N215" s="105">
        <v>3.3</v>
      </c>
      <c r="O215" s="106">
        <v>12.4</v>
      </c>
      <c r="P215" s="106">
        <v>30.7</v>
      </c>
      <c r="Q215" s="105"/>
      <c r="R215" s="106">
        <v>8.6</v>
      </c>
      <c r="S215" s="107">
        <v>22.4</v>
      </c>
    </row>
    <row r="216" spans="3:19" ht="3.75" customHeight="1" thickTop="1">
      <c r="C216" s="67"/>
      <c r="D216" s="92"/>
      <c r="E216" s="142"/>
      <c r="F216" s="142"/>
      <c r="G216" s="119"/>
      <c r="H216" s="120"/>
      <c r="I216" s="143"/>
      <c r="J216" s="119"/>
      <c r="K216" s="121"/>
      <c r="L216" s="83"/>
      <c r="M216" s="94"/>
      <c r="N216" s="94"/>
      <c r="O216" s="95"/>
      <c r="P216" s="95"/>
      <c r="Q216" s="94"/>
      <c r="R216" s="95"/>
      <c r="S216" s="146"/>
    </row>
    <row r="217" spans="2:19" s="99" customFormat="1" ht="12.75" customHeight="1">
      <c r="B217" s="100"/>
      <c r="C217" s="101" t="s">
        <v>43</v>
      </c>
      <c r="D217" s="115"/>
      <c r="E217" s="144">
        <v>0.3</v>
      </c>
      <c r="F217" s="144">
        <v>0.30122413290585837</v>
      </c>
      <c r="G217" s="122">
        <v>0.29</v>
      </c>
      <c r="H217" s="123">
        <v>0.30373563218390803</v>
      </c>
      <c r="I217" s="145"/>
      <c r="J217" s="122">
        <v>0.3005862898376428</v>
      </c>
      <c r="K217" s="125">
        <v>0.29672627631958465</v>
      </c>
      <c r="L217" s="104"/>
      <c r="M217" s="105"/>
      <c r="N217" s="105"/>
      <c r="O217" s="106"/>
      <c r="P217" s="106"/>
      <c r="Q217" s="105"/>
      <c r="R217" s="106"/>
      <c r="S217" s="107"/>
    </row>
    <row r="218" spans="3:19" ht="12.75" customHeight="1">
      <c r="C218" s="109" t="s">
        <v>113</v>
      </c>
      <c r="D218" s="92"/>
      <c r="E218" s="110">
        <v>775</v>
      </c>
      <c r="F218" s="110">
        <v>1421</v>
      </c>
      <c r="G218" s="93">
        <v>914</v>
      </c>
      <c r="H218" s="26">
        <v>1407</v>
      </c>
      <c r="I218" s="53"/>
      <c r="J218" s="93">
        <v>2196</v>
      </c>
      <c r="K218" s="27">
        <v>2321</v>
      </c>
      <c r="L218" s="83"/>
      <c r="M218" s="94"/>
      <c r="N218" s="94"/>
      <c r="O218" s="95"/>
      <c r="P218" s="95"/>
      <c r="Q218" s="94"/>
      <c r="R218" s="95"/>
      <c r="S218" s="146"/>
    </row>
    <row r="219" spans="3:19" ht="3.75" customHeight="1">
      <c r="C219" s="109"/>
      <c r="D219" s="92"/>
      <c r="E219" s="110"/>
      <c r="F219" s="110"/>
      <c r="G219" s="93"/>
      <c r="H219" s="53"/>
      <c r="I219" s="53"/>
      <c r="J219" s="93"/>
      <c r="K219" s="27"/>
      <c r="L219" s="83"/>
      <c r="M219" s="94"/>
      <c r="N219" s="94"/>
      <c r="O219" s="95"/>
      <c r="P219" s="95"/>
      <c r="Q219" s="94"/>
      <c r="R219" s="95"/>
      <c r="S219" s="146"/>
    </row>
    <row r="220" spans="2:19" ht="12.75" customHeight="1">
      <c r="B220" s="675" t="s">
        <v>147</v>
      </c>
      <c r="C220" s="676"/>
      <c r="D220" s="92"/>
      <c r="E220" s="158"/>
      <c r="F220" s="93"/>
      <c r="G220" s="93"/>
      <c r="H220" s="26"/>
      <c r="I220" s="26"/>
      <c r="J220" s="93"/>
      <c r="K220" s="27"/>
      <c r="L220" s="83"/>
      <c r="M220" s="94"/>
      <c r="N220" s="94"/>
      <c r="O220" s="95"/>
      <c r="P220" s="95"/>
      <c r="Q220" s="94"/>
      <c r="R220" s="95"/>
      <c r="S220" s="146"/>
    </row>
    <row r="221" spans="3:19" ht="12.75" customHeight="1">
      <c r="C221" s="91" t="s">
        <v>71</v>
      </c>
      <c r="D221" s="92"/>
      <c r="E221" s="110">
        <v>1499</v>
      </c>
      <c r="F221" s="110">
        <v>1542</v>
      </c>
      <c r="G221" s="93">
        <v>1621</v>
      </c>
      <c r="H221" s="53">
        <v>1632</v>
      </c>
      <c r="I221" s="53"/>
      <c r="J221" s="93">
        <v>3041</v>
      </c>
      <c r="K221" s="27">
        <v>3253</v>
      </c>
      <c r="L221" s="83"/>
      <c r="M221" s="94"/>
      <c r="N221" s="94"/>
      <c r="O221" s="95"/>
      <c r="P221" s="95"/>
      <c r="Q221" s="94"/>
      <c r="R221" s="95"/>
      <c r="S221" s="146"/>
    </row>
    <row r="222" spans="3:19" ht="12.75" customHeight="1">
      <c r="C222" s="91" t="s">
        <v>110</v>
      </c>
      <c r="D222" s="92"/>
      <c r="E222" s="110">
        <v>79</v>
      </c>
      <c r="F222" s="110">
        <v>92</v>
      </c>
      <c r="G222" s="93">
        <v>107</v>
      </c>
      <c r="H222" s="53">
        <v>100</v>
      </c>
      <c r="I222" s="53"/>
      <c r="J222" s="93">
        <v>171</v>
      </c>
      <c r="K222" s="27">
        <v>207</v>
      </c>
      <c r="L222" s="83"/>
      <c r="M222" s="94"/>
      <c r="N222" s="94"/>
      <c r="O222" s="95"/>
      <c r="P222" s="95"/>
      <c r="Q222" s="94"/>
      <c r="R222" s="95"/>
      <c r="S222" s="146"/>
    </row>
    <row r="223" spans="3:19" ht="12.75" customHeight="1">
      <c r="C223" s="91" t="s">
        <v>0</v>
      </c>
      <c r="D223" s="92"/>
      <c r="E223" s="110">
        <v>111</v>
      </c>
      <c r="F223" s="110">
        <v>136</v>
      </c>
      <c r="G223" s="93">
        <v>176</v>
      </c>
      <c r="H223" s="53">
        <v>171</v>
      </c>
      <c r="I223" s="53"/>
      <c r="J223" s="93">
        <v>247</v>
      </c>
      <c r="K223" s="27">
        <v>347</v>
      </c>
      <c r="L223" s="83"/>
      <c r="M223" s="94"/>
      <c r="N223" s="94"/>
      <c r="O223" s="95"/>
      <c r="P223" s="95"/>
      <c r="Q223" s="94"/>
      <c r="R223" s="95"/>
      <c r="S223" s="146"/>
    </row>
    <row r="224" spans="3:19" ht="12.75" customHeight="1">
      <c r="C224" s="91" t="s">
        <v>116</v>
      </c>
      <c r="D224" s="92"/>
      <c r="E224" s="110">
        <v>3</v>
      </c>
      <c r="F224" s="110">
        <v>4</v>
      </c>
      <c r="G224" s="93">
        <v>6</v>
      </c>
      <c r="H224" s="53">
        <v>9</v>
      </c>
      <c r="I224" s="53"/>
      <c r="J224" s="93">
        <v>7</v>
      </c>
      <c r="K224" s="27">
        <v>15</v>
      </c>
      <c r="L224" s="83"/>
      <c r="M224" s="94"/>
      <c r="N224" s="94"/>
      <c r="O224" s="95"/>
      <c r="P224" s="95"/>
      <c r="Q224" s="94"/>
      <c r="R224" s="95"/>
      <c r="S224" s="146"/>
    </row>
    <row r="225" spans="3:19" ht="12.75" customHeight="1">
      <c r="C225" s="91" t="s">
        <v>32</v>
      </c>
      <c r="D225" s="92"/>
      <c r="E225" s="111">
        <v>161</v>
      </c>
      <c r="F225" s="111">
        <v>177</v>
      </c>
      <c r="G225" s="98">
        <v>185</v>
      </c>
      <c r="H225" s="108">
        <v>208</v>
      </c>
      <c r="I225" s="53"/>
      <c r="J225" s="98">
        <v>338</v>
      </c>
      <c r="K225" s="33">
        <v>393</v>
      </c>
      <c r="L225" s="83"/>
      <c r="M225" s="94"/>
      <c r="N225" s="94"/>
      <c r="O225" s="95"/>
      <c r="P225" s="95"/>
      <c r="Q225" s="94"/>
      <c r="R225" s="95"/>
      <c r="S225" s="146"/>
    </row>
    <row r="226" spans="2:19" s="99" customFormat="1" ht="12.75" customHeight="1">
      <c r="B226" s="100"/>
      <c r="C226" s="101" t="s">
        <v>100</v>
      </c>
      <c r="D226" s="115"/>
      <c r="E226" s="127">
        <v>1853</v>
      </c>
      <c r="F226" s="127">
        <v>1951</v>
      </c>
      <c r="G226" s="103">
        <v>2095</v>
      </c>
      <c r="H226" s="129">
        <v>2120</v>
      </c>
      <c r="I226" s="129"/>
      <c r="J226" s="103">
        <v>3804</v>
      </c>
      <c r="K226" s="48">
        <v>4215</v>
      </c>
      <c r="L226" s="104"/>
      <c r="M226" s="105">
        <v>14.7</v>
      </c>
      <c r="N226" s="105">
        <v>17.7</v>
      </c>
      <c r="O226" s="106">
        <v>18.4</v>
      </c>
      <c r="P226" s="106">
        <v>20.5</v>
      </c>
      <c r="Q226" s="159"/>
      <c r="R226" s="106">
        <v>16.2</v>
      </c>
      <c r="S226" s="107">
        <v>19.5</v>
      </c>
    </row>
    <row r="227" spans="3:19" ht="12.75" customHeight="1">
      <c r="C227" s="91" t="s">
        <v>118</v>
      </c>
      <c r="D227" s="92"/>
      <c r="E227" s="111">
        <v>21</v>
      </c>
      <c r="F227" s="111">
        <v>30</v>
      </c>
      <c r="G227" s="98">
        <v>22</v>
      </c>
      <c r="H227" s="108">
        <v>28</v>
      </c>
      <c r="I227" s="53"/>
      <c r="J227" s="98">
        <v>51</v>
      </c>
      <c r="K227" s="33">
        <v>50</v>
      </c>
      <c r="L227" s="83"/>
      <c r="M227" s="94"/>
      <c r="N227" s="94"/>
      <c r="O227" s="95"/>
      <c r="P227" s="95"/>
      <c r="Q227" s="160"/>
      <c r="R227" s="95"/>
      <c r="S227" s="146"/>
    </row>
    <row r="228" spans="2:19" s="99" customFormat="1" ht="12.75" customHeight="1">
      <c r="B228" s="100"/>
      <c r="C228" s="101" t="s">
        <v>229</v>
      </c>
      <c r="D228" s="115"/>
      <c r="E228" s="127">
        <v>1874</v>
      </c>
      <c r="F228" s="127">
        <v>1981</v>
      </c>
      <c r="G228" s="103">
        <v>2117</v>
      </c>
      <c r="H228" s="129">
        <v>2148</v>
      </c>
      <c r="I228" s="129"/>
      <c r="J228" s="103">
        <v>3855</v>
      </c>
      <c r="K228" s="48">
        <v>4265</v>
      </c>
      <c r="L228" s="104"/>
      <c r="M228" s="105">
        <v>13.9</v>
      </c>
      <c r="N228" s="105">
        <v>18.2</v>
      </c>
      <c r="O228" s="106">
        <v>18.3</v>
      </c>
      <c r="P228" s="106">
        <v>20.3</v>
      </c>
      <c r="Q228" s="159"/>
      <c r="R228" s="106">
        <v>16.1</v>
      </c>
      <c r="S228" s="107">
        <v>19.3</v>
      </c>
    </row>
    <row r="229" spans="3:19" ht="12.75" customHeight="1">
      <c r="C229" s="91" t="s">
        <v>180</v>
      </c>
      <c r="D229" s="92"/>
      <c r="E229" s="53">
        <v>-531</v>
      </c>
      <c r="F229" s="53">
        <v>-583</v>
      </c>
      <c r="G229" s="53">
        <v>-629</v>
      </c>
      <c r="H229" s="53">
        <v>-674</v>
      </c>
      <c r="I229" s="53"/>
      <c r="J229" s="26">
        <v>-1114</v>
      </c>
      <c r="K229" s="27">
        <v>-1303</v>
      </c>
      <c r="L229" s="83"/>
      <c r="M229" s="94"/>
      <c r="N229" s="94"/>
      <c r="O229" s="95"/>
      <c r="P229" s="95"/>
      <c r="Q229" s="160"/>
      <c r="R229" s="95"/>
      <c r="S229" s="146"/>
    </row>
    <row r="230" spans="3:19" ht="12.75" customHeight="1">
      <c r="C230" s="677" t="s">
        <v>275</v>
      </c>
      <c r="D230" s="678"/>
      <c r="E230" s="53">
        <v>-80</v>
      </c>
      <c r="F230" s="53">
        <v>-105</v>
      </c>
      <c r="G230" s="53">
        <v>-113</v>
      </c>
      <c r="H230" s="53">
        <v>-113</v>
      </c>
      <c r="I230" s="53"/>
      <c r="J230" s="26">
        <v>-185</v>
      </c>
      <c r="K230" s="27">
        <v>-226</v>
      </c>
      <c r="L230" s="83"/>
      <c r="M230" s="94"/>
      <c r="N230" s="94"/>
      <c r="O230" s="95"/>
      <c r="P230" s="95"/>
      <c r="Q230" s="160"/>
      <c r="R230" s="95"/>
      <c r="S230" s="146"/>
    </row>
    <row r="231" spans="3:19" ht="12.75" customHeight="1">
      <c r="C231" s="677" t="s">
        <v>276</v>
      </c>
      <c r="D231" s="678"/>
      <c r="E231" s="108">
        <v>-775</v>
      </c>
      <c r="F231" s="108">
        <v>-796</v>
      </c>
      <c r="G231" s="108">
        <v>-840</v>
      </c>
      <c r="H231" s="108">
        <v>-774</v>
      </c>
      <c r="I231" s="53"/>
      <c r="J231" s="32">
        <v>-1571</v>
      </c>
      <c r="K231" s="33">
        <v>-1614</v>
      </c>
      <c r="L231" s="83"/>
      <c r="M231" s="94"/>
      <c r="N231" s="94"/>
      <c r="O231" s="95"/>
      <c r="P231" s="95"/>
      <c r="Q231" s="160"/>
      <c r="R231" s="95"/>
      <c r="S231" s="146"/>
    </row>
    <row r="232" spans="2:19" s="99" customFormat="1" ht="12.75" customHeight="1">
      <c r="B232" s="100"/>
      <c r="C232" s="101" t="s">
        <v>41</v>
      </c>
      <c r="D232" s="115"/>
      <c r="E232" s="137">
        <v>488</v>
      </c>
      <c r="F232" s="129">
        <v>497</v>
      </c>
      <c r="G232" s="137">
        <v>535</v>
      </c>
      <c r="H232" s="129">
        <v>587</v>
      </c>
      <c r="I232" s="129"/>
      <c r="J232" s="50">
        <v>985</v>
      </c>
      <c r="K232" s="48">
        <v>1122</v>
      </c>
      <c r="L232" s="104"/>
      <c r="M232" s="105">
        <v>23.5</v>
      </c>
      <c r="N232" s="105">
        <v>7.9</v>
      </c>
      <c r="O232" s="106">
        <v>14.8</v>
      </c>
      <c r="P232" s="106">
        <v>31.4</v>
      </c>
      <c r="Q232" s="159"/>
      <c r="R232" s="106">
        <v>15.1</v>
      </c>
      <c r="S232" s="107">
        <v>22.9</v>
      </c>
    </row>
    <row r="233" spans="2:19" s="99" customFormat="1" ht="12.75" customHeight="1">
      <c r="B233" s="100"/>
      <c r="C233" s="91" t="s">
        <v>86</v>
      </c>
      <c r="D233" s="115"/>
      <c r="E233" s="110"/>
      <c r="F233" s="110"/>
      <c r="G233" s="93"/>
      <c r="H233" s="53"/>
      <c r="I233" s="129"/>
      <c r="J233" s="93"/>
      <c r="K233" s="27"/>
      <c r="L233" s="104"/>
      <c r="M233" s="94"/>
      <c r="N233" s="94"/>
      <c r="O233" s="95"/>
      <c r="P233" s="95"/>
      <c r="Q233" s="160"/>
      <c r="R233" s="95"/>
      <c r="S233" s="146"/>
    </row>
    <row r="234" spans="3:19" ht="12.75" customHeight="1">
      <c r="C234" s="109" t="s">
        <v>249</v>
      </c>
      <c r="D234" s="92"/>
      <c r="E234" s="110">
        <v>-180</v>
      </c>
      <c r="F234" s="110">
        <v>-177</v>
      </c>
      <c r="G234" s="93">
        <v>-172</v>
      </c>
      <c r="H234" s="53">
        <v>-159</v>
      </c>
      <c r="I234" s="53"/>
      <c r="J234" s="93">
        <v>-357</v>
      </c>
      <c r="K234" s="27">
        <v>-331</v>
      </c>
      <c r="L234" s="83"/>
      <c r="M234" s="94"/>
      <c r="N234" s="94"/>
      <c r="O234" s="95"/>
      <c r="P234" s="95"/>
      <c r="Q234" s="160"/>
      <c r="R234" s="95"/>
      <c r="S234" s="146"/>
    </row>
    <row r="235" spans="3:19" ht="12.75" customHeight="1">
      <c r="C235" s="109" t="s">
        <v>93</v>
      </c>
      <c r="D235" s="92"/>
      <c r="E235" s="110">
        <v>0</v>
      </c>
      <c r="F235" s="110">
        <v>-5</v>
      </c>
      <c r="G235" s="93">
        <v>-44</v>
      </c>
      <c r="H235" s="53">
        <v>-41</v>
      </c>
      <c r="I235" s="53"/>
      <c r="J235" s="93">
        <v>-5</v>
      </c>
      <c r="K235" s="27">
        <v>-85</v>
      </c>
      <c r="L235" s="83"/>
      <c r="M235" s="94"/>
      <c r="N235" s="94"/>
      <c r="O235" s="95"/>
      <c r="P235" s="95"/>
      <c r="Q235" s="160"/>
      <c r="R235" s="95"/>
      <c r="S235" s="146"/>
    </row>
    <row r="236" spans="3:19" ht="12.75" customHeight="1">
      <c r="C236" s="109" t="s">
        <v>242</v>
      </c>
      <c r="D236" s="92"/>
      <c r="E236" s="110">
        <v>-302</v>
      </c>
      <c r="F236" s="110">
        <v>-306</v>
      </c>
      <c r="G236" s="93">
        <v>-328</v>
      </c>
      <c r="H236" s="53">
        <v>-318</v>
      </c>
      <c r="I236" s="53"/>
      <c r="J236" s="93">
        <v>-608</v>
      </c>
      <c r="K236" s="27">
        <v>-646</v>
      </c>
      <c r="L236" s="83"/>
      <c r="M236" s="94"/>
      <c r="N236" s="94"/>
      <c r="O236" s="95"/>
      <c r="P236" s="95"/>
      <c r="Q236" s="160"/>
      <c r="R236" s="95"/>
      <c r="S236" s="146"/>
    </row>
    <row r="237" spans="3:19" ht="12.75" customHeight="1">
      <c r="C237" s="91" t="s">
        <v>49</v>
      </c>
      <c r="D237" s="92"/>
      <c r="E237" s="110">
        <v>0</v>
      </c>
      <c r="F237" s="110">
        <v>0</v>
      </c>
      <c r="G237" s="93">
        <v>0</v>
      </c>
      <c r="H237" s="53">
        <v>0</v>
      </c>
      <c r="I237" s="53"/>
      <c r="J237" s="93">
        <v>0</v>
      </c>
      <c r="K237" s="27">
        <v>0</v>
      </c>
      <c r="L237" s="83"/>
      <c r="M237" s="94"/>
      <c r="N237" s="94"/>
      <c r="O237" s="95"/>
      <c r="P237" s="95"/>
      <c r="Q237" s="160"/>
      <c r="R237" s="95"/>
      <c r="S237" s="146"/>
    </row>
    <row r="238" spans="2:19" s="99" customFormat="1" ht="12.75" customHeight="1" thickBot="1">
      <c r="B238" s="100"/>
      <c r="C238" s="101" t="s">
        <v>233</v>
      </c>
      <c r="D238" s="115"/>
      <c r="E238" s="140">
        <v>6</v>
      </c>
      <c r="F238" s="140">
        <v>9</v>
      </c>
      <c r="G238" s="114">
        <v>-9</v>
      </c>
      <c r="H238" s="141">
        <v>69</v>
      </c>
      <c r="I238" s="129"/>
      <c r="J238" s="114">
        <v>15</v>
      </c>
      <c r="K238" s="37">
        <v>60</v>
      </c>
      <c r="L238" s="104"/>
      <c r="M238" s="105">
        <v>111.6</v>
      </c>
      <c r="N238" s="105">
        <v>189.8</v>
      </c>
      <c r="O238" s="106" t="s">
        <v>72</v>
      </c>
      <c r="P238" s="106">
        <v>851.7</v>
      </c>
      <c r="Q238" s="159"/>
      <c r="R238" s="106">
        <v>134</v>
      </c>
      <c r="S238" s="107">
        <v>389.3</v>
      </c>
    </row>
    <row r="239" spans="3:19" ht="3.75" customHeight="1" thickTop="1">
      <c r="C239" s="67"/>
      <c r="D239" s="92"/>
      <c r="E239" s="161"/>
      <c r="F239" s="161"/>
      <c r="G239" s="162"/>
      <c r="H239" s="143"/>
      <c r="I239" s="163"/>
      <c r="J239" s="162"/>
      <c r="K239" s="164"/>
      <c r="L239" s="83"/>
      <c r="M239" s="94"/>
      <c r="N239" s="94"/>
      <c r="O239" s="95"/>
      <c r="P239" s="95"/>
      <c r="Q239" s="94"/>
      <c r="R239" s="95"/>
      <c r="S239" s="146"/>
    </row>
    <row r="240" spans="2:19" s="99" customFormat="1" ht="12.75" customHeight="1">
      <c r="B240" s="100"/>
      <c r="C240" s="101" t="s">
        <v>43</v>
      </c>
      <c r="D240" s="115"/>
      <c r="E240" s="144">
        <v>0.26</v>
      </c>
      <c r="F240" s="144">
        <v>0.2508833922261484</v>
      </c>
      <c r="G240" s="122">
        <v>0.253</v>
      </c>
      <c r="H240" s="145">
        <v>0.2732774674115456</v>
      </c>
      <c r="I240" s="145"/>
      <c r="J240" s="122">
        <v>0.25551232166018156</v>
      </c>
      <c r="K240" s="125">
        <v>0.2630715123094959</v>
      </c>
      <c r="L240" s="104"/>
      <c r="M240" s="105"/>
      <c r="N240" s="105"/>
      <c r="O240" s="106"/>
      <c r="P240" s="106"/>
      <c r="Q240" s="105"/>
      <c r="R240" s="106"/>
      <c r="S240" s="107"/>
    </row>
    <row r="241" spans="3:19" ht="12.75" customHeight="1">
      <c r="C241" s="109" t="s">
        <v>113</v>
      </c>
      <c r="D241" s="92"/>
      <c r="E241" s="110">
        <v>286</v>
      </c>
      <c r="F241" s="110">
        <v>584</v>
      </c>
      <c r="G241" s="93">
        <v>329</v>
      </c>
      <c r="H241" s="53">
        <v>476</v>
      </c>
      <c r="I241" s="53"/>
      <c r="J241" s="93">
        <v>870</v>
      </c>
      <c r="K241" s="27">
        <v>805</v>
      </c>
      <c r="L241" s="83"/>
      <c r="M241" s="94"/>
      <c r="N241" s="94"/>
      <c r="O241" s="95"/>
      <c r="P241" s="95"/>
      <c r="Q241" s="94"/>
      <c r="R241" s="95"/>
      <c r="S241" s="146"/>
    </row>
    <row r="242" spans="4:19" s="67" customFormat="1" ht="3.75" customHeight="1">
      <c r="D242" s="92"/>
      <c r="E242" s="93"/>
      <c r="F242" s="93"/>
      <c r="G242" s="93"/>
      <c r="H242" s="26"/>
      <c r="I242" s="26"/>
      <c r="J242" s="93"/>
      <c r="K242" s="27"/>
      <c r="L242" s="83"/>
      <c r="M242" s="94"/>
      <c r="N242" s="94"/>
      <c r="O242" s="95"/>
      <c r="P242" s="95"/>
      <c r="Q242" s="94"/>
      <c r="R242" s="95"/>
      <c r="S242" s="146"/>
    </row>
    <row r="243" spans="2:19" ht="12.75" customHeight="1">
      <c r="B243" s="675" t="s">
        <v>9</v>
      </c>
      <c r="C243" s="676"/>
      <c r="D243" s="92"/>
      <c r="E243" s="158"/>
      <c r="F243" s="93"/>
      <c r="G243" s="93"/>
      <c r="H243" s="26"/>
      <c r="I243" s="26"/>
      <c r="J243" s="93"/>
      <c r="K243" s="27"/>
      <c r="L243" s="83"/>
      <c r="M243" s="94"/>
      <c r="N243" s="94"/>
      <c r="O243" s="95"/>
      <c r="P243" s="95"/>
      <c r="Q243" s="94"/>
      <c r="R243" s="95"/>
      <c r="S243" s="146"/>
    </row>
    <row r="244" spans="3:19" ht="12.75" customHeight="1">
      <c r="C244" s="91" t="s">
        <v>71</v>
      </c>
      <c r="D244" s="92"/>
      <c r="E244" s="110">
        <v>1706</v>
      </c>
      <c r="F244" s="110">
        <v>1822</v>
      </c>
      <c r="G244" s="93">
        <v>1740</v>
      </c>
      <c r="H244" s="53">
        <v>1712</v>
      </c>
      <c r="I244" s="53"/>
      <c r="J244" s="93">
        <v>3528</v>
      </c>
      <c r="K244" s="27">
        <v>3452</v>
      </c>
      <c r="L244" s="83"/>
      <c r="M244" s="94"/>
      <c r="N244" s="94"/>
      <c r="O244" s="95"/>
      <c r="P244" s="95"/>
      <c r="Q244" s="94"/>
      <c r="R244" s="95"/>
      <c r="S244" s="146"/>
    </row>
    <row r="245" spans="3:19" ht="12.75" customHeight="1">
      <c r="C245" s="91" t="s">
        <v>110</v>
      </c>
      <c r="D245" s="92"/>
      <c r="E245" s="110">
        <v>150</v>
      </c>
      <c r="F245" s="110">
        <v>135</v>
      </c>
      <c r="G245" s="93">
        <v>147</v>
      </c>
      <c r="H245" s="53">
        <v>142</v>
      </c>
      <c r="I245" s="53"/>
      <c r="J245" s="93">
        <v>285</v>
      </c>
      <c r="K245" s="27">
        <v>289</v>
      </c>
      <c r="L245" s="83"/>
      <c r="M245" s="94"/>
      <c r="N245" s="94"/>
      <c r="O245" s="95"/>
      <c r="P245" s="95"/>
      <c r="Q245" s="94"/>
      <c r="R245" s="95"/>
      <c r="S245" s="146"/>
    </row>
    <row r="246" spans="3:19" ht="12.75" customHeight="1">
      <c r="C246" s="91" t="s">
        <v>0</v>
      </c>
      <c r="D246" s="92"/>
      <c r="E246" s="110">
        <v>254</v>
      </c>
      <c r="F246" s="110">
        <v>323</v>
      </c>
      <c r="G246" s="93">
        <v>348</v>
      </c>
      <c r="H246" s="53">
        <v>342</v>
      </c>
      <c r="I246" s="53"/>
      <c r="J246" s="93">
        <v>577</v>
      </c>
      <c r="K246" s="27">
        <v>690</v>
      </c>
      <c r="L246" s="83"/>
      <c r="M246" s="94"/>
      <c r="N246" s="94"/>
      <c r="O246" s="95"/>
      <c r="P246" s="95"/>
      <c r="Q246" s="94"/>
      <c r="R246" s="95"/>
      <c r="S246" s="146"/>
    </row>
    <row r="247" spans="3:19" ht="12.75" customHeight="1">
      <c r="C247" s="91" t="s">
        <v>116</v>
      </c>
      <c r="D247" s="92"/>
      <c r="E247" s="110">
        <v>101</v>
      </c>
      <c r="F247" s="110">
        <v>115</v>
      </c>
      <c r="G247" s="93">
        <v>108</v>
      </c>
      <c r="H247" s="53">
        <v>117</v>
      </c>
      <c r="I247" s="53"/>
      <c r="J247" s="93">
        <v>216</v>
      </c>
      <c r="K247" s="27">
        <v>225</v>
      </c>
      <c r="L247" s="83"/>
      <c r="M247" s="94"/>
      <c r="N247" s="94"/>
      <c r="O247" s="95"/>
      <c r="P247" s="95"/>
      <c r="Q247" s="94"/>
      <c r="R247" s="95"/>
      <c r="S247" s="146"/>
    </row>
    <row r="248" spans="3:19" ht="12.75" customHeight="1">
      <c r="C248" s="91" t="s">
        <v>32</v>
      </c>
      <c r="D248" s="92"/>
      <c r="E248" s="111">
        <v>99</v>
      </c>
      <c r="F248" s="111">
        <v>134</v>
      </c>
      <c r="G248" s="98">
        <v>117</v>
      </c>
      <c r="H248" s="108">
        <v>135</v>
      </c>
      <c r="I248" s="53"/>
      <c r="J248" s="98">
        <v>233</v>
      </c>
      <c r="K248" s="33">
        <v>252</v>
      </c>
      <c r="L248" s="83"/>
      <c r="M248" s="94"/>
      <c r="N248" s="94"/>
      <c r="O248" s="95"/>
      <c r="P248" s="95"/>
      <c r="Q248" s="94"/>
      <c r="R248" s="95"/>
      <c r="S248" s="146"/>
    </row>
    <row r="249" spans="2:19" s="99" customFormat="1" ht="12.75" customHeight="1">
      <c r="B249" s="100"/>
      <c r="C249" s="101" t="s">
        <v>100</v>
      </c>
      <c r="D249" s="115"/>
      <c r="E249" s="127">
        <v>2310</v>
      </c>
      <c r="F249" s="127">
        <v>2529</v>
      </c>
      <c r="G249" s="103">
        <v>2460</v>
      </c>
      <c r="H249" s="129">
        <v>2448</v>
      </c>
      <c r="I249" s="129"/>
      <c r="J249" s="103">
        <v>4839</v>
      </c>
      <c r="K249" s="48">
        <v>4908</v>
      </c>
      <c r="L249" s="104"/>
      <c r="M249" s="105">
        <v>4.5</v>
      </c>
      <c r="N249" s="105">
        <v>7</v>
      </c>
      <c r="O249" s="106">
        <v>7.3</v>
      </c>
      <c r="P249" s="106">
        <v>7</v>
      </c>
      <c r="Q249" s="105"/>
      <c r="R249" s="106">
        <v>5.8</v>
      </c>
      <c r="S249" s="107">
        <v>7.1</v>
      </c>
    </row>
    <row r="250" spans="3:19" ht="12.75" customHeight="1">
      <c r="C250" s="91" t="s">
        <v>118</v>
      </c>
      <c r="D250" s="92"/>
      <c r="E250" s="111">
        <v>302</v>
      </c>
      <c r="F250" s="111">
        <v>338</v>
      </c>
      <c r="G250" s="98">
        <v>354</v>
      </c>
      <c r="H250" s="108">
        <v>376</v>
      </c>
      <c r="I250" s="53"/>
      <c r="J250" s="98">
        <v>640</v>
      </c>
      <c r="K250" s="33">
        <v>730</v>
      </c>
      <c r="L250" s="83"/>
      <c r="M250" s="94"/>
      <c r="N250" s="94"/>
      <c r="O250" s="95"/>
      <c r="P250" s="95"/>
      <c r="Q250" s="94"/>
      <c r="R250" s="95"/>
      <c r="S250" s="146"/>
    </row>
    <row r="251" spans="2:19" s="99" customFormat="1" ht="12.75" customHeight="1">
      <c r="B251" s="100"/>
      <c r="C251" s="101" t="s">
        <v>229</v>
      </c>
      <c r="D251" s="115"/>
      <c r="E251" s="127">
        <v>2612</v>
      </c>
      <c r="F251" s="127">
        <v>2867</v>
      </c>
      <c r="G251" s="103">
        <v>2814</v>
      </c>
      <c r="H251" s="129">
        <v>2824</v>
      </c>
      <c r="I251" s="129"/>
      <c r="J251" s="103">
        <v>5479</v>
      </c>
      <c r="K251" s="48">
        <v>5638</v>
      </c>
      <c r="L251" s="104"/>
      <c r="M251" s="105">
        <v>5.2</v>
      </c>
      <c r="N251" s="105">
        <v>7.3</v>
      </c>
      <c r="O251" s="106">
        <v>8.4</v>
      </c>
      <c r="P251" s="106">
        <v>9.1</v>
      </c>
      <c r="Q251" s="105"/>
      <c r="R251" s="106">
        <v>6.3</v>
      </c>
      <c r="S251" s="107">
        <v>8.7</v>
      </c>
    </row>
    <row r="252" spans="3:19" ht="12.75" customHeight="1">
      <c r="C252" s="91" t="s">
        <v>180</v>
      </c>
      <c r="D252" s="92"/>
      <c r="E252" s="110">
        <v>-567</v>
      </c>
      <c r="F252" s="110">
        <v>-601</v>
      </c>
      <c r="G252" s="110">
        <v>-569</v>
      </c>
      <c r="H252" s="53">
        <v>-583</v>
      </c>
      <c r="I252" s="53"/>
      <c r="J252" s="93">
        <v>-1168</v>
      </c>
      <c r="K252" s="27">
        <v>-1152</v>
      </c>
      <c r="L252" s="83"/>
      <c r="M252" s="94"/>
      <c r="N252" s="94"/>
      <c r="O252" s="95"/>
      <c r="P252" s="95"/>
      <c r="Q252" s="94"/>
      <c r="R252" s="95"/>
      <c r="S252" s="146"/>
    </row>
    <row r="253" spans="3:19" ht="12.75" customHeight="1">
      <c r="C253" s="677" t="s">
        <v>275</v>
      </c>
      <c r="D253" s="678"/>
      <c r="E253" s="26">
        <v>-614</v>
      </c>
      <c r="F253" s="53">
        <v>-689</v>
      </c>
      <c r="G253" s="53">
        <v>-697</v>
      </c>
      <c r="H253" s="53">
        <v>-699</v>
      </c>
      <c r="I253" s="53"/>
      <c r="J253" s="26">
        <v>-1303</v>
      </c>
      <c r="K253" s="27">
        <v>-1396</v>
      </c>
      <c r="L253" s="83"/>
      <c r="M253" s="94"/>
      <c r="N253" s="94"/>
      <c r="O253" s="95"/>
      <c r="P253" s="95"/>
      <c r="Q253" s="94"/>
      <c r="R253" s="95"/>
      <c r="S253" s="146"/>
    </row>
    <row r="254" spans="3:19" ht="12.75" customHeight="1">
      <c r="C254" s="677" t="s">
        <v>276</v>
      </c>
      <c r="D254" s="678"/>
      <c r="E254" s="32">
        <v>-565</v>
      </c>
      <c r="F254" s="108">
        <v>-599</v>
      </c>
      <c r="G254" s="108">
        <v>-614</v>
      </c>
      <c r="H254" s="108">
        <v>-546</v>
      </c>
      <c r="I254" s="53"/>
      <c r="J254" s="32">
        <v>-1164</v>
      </c>
      <c r="K254" s="33">
        <v>-1160</v>
      </c>
      <c r="L254" s="83"/>
      <c r="M254" s="94"/>
      <c r="N254" s="94"/>
      <c r="O254" s="95"/>
      <c r="P254" s="95"/>
      <c r="Q254" s="94"/>
      <c r="R254" s="95"/>
      <c r="S254" s="146"/>
    </row>
    <row r="255" spans="2:19" s="99" customFormat="1" ht="12.75" customHeight="1">
      <c r="B255" s="100"/>
      <c r="C255" s="101" t="s">
        <v>41</v>
      </c>
      <c r="D255" s="115"/>
      <c r="E255" s="50">
        <v>866</v>
      </c>
      <c r="F255" s="129">
        <v>978</v>
      </c>
      <c r="G255" s="137">
        <v>934</v>
      </c>
      <c r="H255" s="129">
        <v>996</v>
      </c>
      <c r="I255" s="129"/>
      <c r="J255" s="50">
        <v>1844</v>
      </c>
      <c r="K255" s="48">
        <v>1930</v>
      </c>
      <c r="L255" s="104"/>
      <c r="M255" s="105">
        <v>6.4</v>
      </c>
      <c r="N255" s="105">
        <v>3.6</v>
      </c>
      <c r="O255" s="106">
        <v>8.1</v>
      </c>
      <c r="P255" s="106">
        <v>14.4</v>
      </c>
      <c r="Q255" s="105"/>
      <c r="R255" s="106">
        <v>4.9</v>
      </c>
      <c r="S255" s="107">
        <v>11.3</v>
      </c>
    </row>
    <row r="256" spans="2:19" s="99" customFormat="1" ht="12.75" customHeight="1">
      <c r="B256" s="100"/>
      <c r="C256" s="91" t="s">
        <v>86</v>
      </c>
      <c r="D256" s="115"/>
      <c r="E256" s="110"/>
      <c r="F256" s="110"/>
      <c r="G256" s="110"/>
      <c r="H256" s="53"/>
      <c r="I256" s="129"/>
      <c r="J256" s="93"/>
      <c r="K256" s="27"/>
      <c r="L256" s="104"/>
      <c r="M256" s="94"/>
      <c r="N256" s="94"/>
      <c r="O256" s="95"/>
      <c r="P256" s="95"/>
      <c r="Q256" s="94"/>
      <c r="R256" s="95"/>
      <c r="S256" s="146"/>
    </row>
    <row r="257" spans="3:19" ht="12.75" customHeight="1">
      <c r="C257" s="109" t="s">
        <v>249</v>
      </c>
      <c r="D257" s="92"/>
      <c r="E257" s="110">
        <v>-291</v>
      </c>
      <c r="F257" s="110">
        <v>-263</v>
      </c>
      <c r="G257" s="110">
        <v>-209</v>
      </c>
      <c r="H257" s="53">
        <v>-149</v>
      </c>
      <c r="I257" s="53"/>
      <c r="J257" s="93">
        <v>-554</v>
      </c>
      <c r="K257" s="27">
        <v>-358</v>
      </c>
      <c r="L257" s="83"/>
      <c r="M257" s="94"/>
      <c r="N257" s="94"/>
      <c r="O257" s="95"/>
      <c r="P257" s="95"/>
      <c r="Q257" s="94"/>
      <c r="R257" s="95"/>
      <c r="S257" s="146"/>
    </row>
    <row r="258" spans="3:19" ht="12.75" customHeight="1">
      <c r="C258" s="109" t="s">
        <v>93</v>
      </c>
      <c r="D258" s="92"/>
      <c r="E258" s="110">
        <v>0</v>
      </c>
      <c r="F258" s="110">
        <v>0</v>
      </c>
      <c r="G258" s="93">
        <v>-1</v>
      </c>
      <c r="H258" s="53">
        <v>0</v>
      </c>
      <c r="I258" s="53"/>
      <c r="J258" s="93">
        <v>0</v>
      </c>
      <c r="K258" s="27">
        <v>-1</v>
      </c>
      <c r="L258" s="83"/>
      <c r="M258" s="94"/>
      <c r="N258" s="94"/>
      <c r="O258" s="95"/>
      <c r="P258" s="95"/>
      <c r="Q258" s="94"/>
      <c r="R258" s="95"/>
      <c r="S258" s="146"/>
    </row>
    <row r="259" spans="3:19" ht="12.75" customHeight="1">
      <c r="C259" s="109" t="s">
        <v>242</v>
      </c>
      <c r="D259" s="92"/>
      <c r="E259" s="110">
        <v>-231</v>
      </c>
      <c r="F259" s="110">
        <v>-232</v>
      </c>
      <c r="G259" s="93">
        <v>-254</v>
      </c>
      <c r="H259" s="53">
        <v>-233</v>
      </c>
      <c r="I259" s="53"/>
      <c r="J259" s="93">
        <v>-463</v>
      </c>
      <c r="K259" s="27">
        <v>-487</v>
      </c>
      <c r="L259" s="83"/>
      <c r="M259" s="94"/>
      <c r="N259" s="94"/>
      <c r="O259" s="95"/>
      <c r="P259" s="95"/>
      <c r="Q259" s="94"/>
      <c r="R259" s="95"/>
      <c r="S259" s="146"/>
    </row>
    <row r="260" spans="3:19" ht="12.75" customHeight="1">
      <c r="C260" s="91" t="s">
        <v>49</v>
      </c>
      <c r="D260" s="92"/>
      <c r="E260" s="110">
        <v>-1</v>
      </c>
      <c r="F260" s="110">
        <v>1</v>
      </c>
      <c r="G260" s="93">
        <v>0</v>
      </c>
      <c r="H260" s="53">
        <v>0</v>
      </c>
      <c r="I260" s="53"/>
      <c r="J260" s="93">
        <v>0</v>
      </c>
      <c r="K260" s="27">
        <v>0</v>
      </c>
      <c r="L260" s="83"/>
      <c r="M260" s="94"/>
      <c r="N260" s="94"/>
      <c r="O260" s="95"/>
      <c r="P260" s="95"/>
      <c r="Q260" s="94"/>
      <c r="R260" s="95"/>
      <c r="S260" s="146"/>
    </row>
    <row r="261" spans="2:19" s="99" customFormat="1" ht="12.75" customHeight="1" thickBot="1">
      <c r="B261" s="100"/>
      <c r="C261" s="101" t="s">
        <v>233</v>
      </c>
      <c r="D261" s="115"/>
      <c r="E261" s="140">
        <v>343</v>
      </c>
      <c r="F261" s="140">
        <v>484</v>
      </c>
      <c r="G261" s="114">
        <v>470</v>
      </c>
      <c r="H261" s="141">
        <v>614</v>
      </c>
      <c r="I261" s="129"/>
      <c r="J261" s="114">
        <v>827</v>
      </c>
      <c r="K261" s="37">
        <v>1084</v>
      </c>
      <c r="L261" s="104"/>
      <c r="M261" s="105">
        <v>6.7</v>
      </c>
      <c r="N261" s="105">
        <v>4.9</v>
      </c>
      <c r="O261" s="106">
        <v>37.3</v>
      </c>
      <c r="P261" s="106">
        <v>44.2</v>
      </c>
      <c r="Q261" s="105"/>
      <c r="R261" s="106">
        <v>5.7</v>
      </c>
      <c r="S261" s="107">
        <v>41.1</v>
      </c>
    </row>
    <row r="262" spans="3:19" ht="3.75" customHeight="1" thickTop="1">
      <c r="C262" s="67"/>
      <c r="D262" s="92"/>
      <c r="E262" s="110"/>
      <c r="F262" s="110"/>
      <c r="G262" s="93"/>
      <c r="H262" s="143"/>
      <c r="I262" s="53"/>
      <c r="J262" s="93"/>
      <c r="K262" s="27"/>
      <c r="L262" s="83"/>
      <c r="M262" s="94"/>
      <c r="N262" s="94"/>
      <c r="O262" s="95"/>
      <c r="P262" s="95"/>
      <c r="Q262" s="94"/>
      <c r="R262" s="95"/>
      <c r="S262" s="146"/>
    </row>
    <row r="263" spans="2:19" s="99" customFormat="1" ht="12.75" customHeight="1">
      <c r="B263" s="100"/>
      <c r="C263" s="101" t="s">
        <v>43</v>
      </c>
      <c r="D263" s="115"/>
      <c r="E263" s="144">
        <v>0.332</v>
      </c>
      <c r="F263" s="144">
        <v>0.3411231252179979</v>
      </c>
      <c r="G263" s="122">
        <v>0.332</v>
      </c>
      <c r="H263" s="145">
        <v>0.3526912181303116</v>
      </c>
      <c r="I263" s="145"/>
      <c r="J263" s="122">
        <v>0.3365577660156963</v>
      </c>
      <c r="K263" s="125">
        <v>0.34231997162114225</v>
      </c>
      <c r="L263" s="104"/>
      <c r="M263" s="105"/>
      <c r="N263" s="105"/>
      <c r="O263" s="106"/>
      <c r="P263" s="106"/>
      <c r="Q263" s="105"/>
      <c r="R263" s="106"/>
      <c r="S263" s="107"/>
    </row>
    <row r="264" spans="3:19" ht="12.75" customHeight="1">
      <c r="C264" s="109" t="s">
        <v>113</v>
      </c>
      <c r="D264" s="92"/>
      <c r="E264" s="110">
        <v>183</v>
      </c>
      <c r="F264" s="110">
        <v>389</v>
      </c>
      <c r="G264" s="93">
        <v>303</v>
      </c>
      <c r="H264" s="53">
        <v>420</v>
      </c>
      <c r="I264" s="53"/>
      <c r="J264" s="93">
        <v>572</v>
      </c>
      <c r="K264" s="27">
        <v>723</v>
      </c>
      <c r="L264" s="83"/>
      <c r="M264" s="94"/>
      <c r="N264" s="94"/>
      <c r="O264" s="95"/>
      <c r="P264" s="95"/>
      <c r="Q264" s="94"/>
      <c r="R264" s="95"/>
      <c r="S264" s="146"/>
    </row>
    <row r="265" spans="3:19" ht="3.75" customHeight="1">
      <c r="C265" s="67"/>
      <c r="D265" s="92"/>
      <c r="E265" s="110"/>
      <c r="F265" s="93"/>
      <c r="G265" s="110"/>
      <c r="H265" s="26"/>
      <c r="I265" s="26"/>
      <c r="J265" s="93"/>
      <c r="K265" s="27"/>
      <c r="L265" s="83"/>
      <c r="M265" s="94"/>
      <c r="N265" s="94"/>
      <c r="O265" s="94"/>
      <c r="P265" s="95"/>
      <c r="Q265" s="94"/>
      <c r="R265" s="95"/>
      <c r="S265" s="146"/>
    </row>
    <row r="266" spans="2:19" ht="12.75" customHeight="1">
      <c r="B266" s="675" t="s">
        <v>21</v>
      </c>
      <c r="C266" s="676"/>
      <c r="D266" s="92"/>
      <c r="E266" s="158"/>
      <c r="F266" s="93"/>
      <c r="G266" s="93"/>
      <c r="H266" s="26"/>
      <c r="I266" s="26"/>
      <c r="J266" s="93"/>
      <c r="K266" s="27"/>
      <c r="L266" s="83"/>
      <c r="M266" s="94"/>
      <c r="N266" s="94"/>
      <c r="O266" s="95"/>
      <c r="P266" s="95"/>
      <c r="Q266" s="94"/>
      <c r="R266" s="95"/>
      <c r="S266" s="146"/>
    </row>
    <row r="267" spans="3:19" ht="12.75" customHeight="1">
      <c r="C267" s="91" t="s">
        <v>71</v>
      </c>
      <c r="D267" s="92"/>
      <c r="E267" s="110">
        <v>1236</v>
      </c>
      <c r="F267" s="110">
        <v>1231</v>
      </c>
      <c r="G267" s="93">
        <v>1200</v>
      </c>
      <c r="H267" s="53">
        <v>1169</v>
      </c>
      <c r="I267" s="53"/>
      <c r="J267" s="93">
        <v>2467</v>
      </c>
      <c r="K267" s="27">
        <v>2369</v>
      </c>
      <c r="L267" s="83"/>
      <c r="M267" s="94"/>
      <c r="N267" s="94"/>
      <c r="O267" s="95"/>
      <c r="P267" s="95"/>
      <c r="Q267" s="94"/>
      <c r="R267" s="95"/>
      <c r="S267" s="146"/>
    </row>
    <row r="268" spans="3:19" ht="12.75" customHeight="1">
      <c r="C268" s="91" t="s">
        <v>110</v>
      </c>
      <c r="D268" s="92"/>
      <c r="E268" s="110">
        <v>220</v>
      </c>
      <c r="F268" s="110">
        <v>228</v>
      </c>
      <c r="G268" s="93">
        <v>220</v>
      </c>
      <c r="H268" s="53">
        <v>215</v>
      </c>
      <c r="I268" s="53"/>
      <c r="J268" s="93">
        <v>448</v>
      </c>
      <c r="K268" s="27">
        <v>435</v>
      </c>
      <c r="L268" s="83"/>
      <c r="M268" s="94"/>
      <c r="N268" s="94"/>
      <c r="O268" s="95"/>
      <c r="P268" s="95"/>
      <c r="Q268" s="94"/>
      <c r="R268" s="95"/>
      <c r="S268" s="146"/>
    </row>
    <row r="269" spans="3:19" ht="12.75" customHeight="1">
      <c r="C269" s="91" t="s">
        <v>0</v>
      </c>
      <c r="D269" s="92"/>
      <c r="E269" s="110">
        <v>187</v>
      </c>
      <c r="F269" s="110">
        <v>205</v>
      </c>
      <c r="G269" s="93">
        <v>233</v>
      </c>
      <c r="H269" s="53">
        <v>250</v>
      </c>
      <c r="I269" s="53"/>
      <c r="J269" s="93">
        <v>392</v>
      </c>
      <c r="K269" s="27">
        <v>483</v>
      </c>
      <c r="L269" s="83"/>
      <c r="M269" s="94"/>
      <c r="N269" s="94"/>
      <c r="O269" s="95"/>
      <c r="P269" s="95"/>
      <c r="Q269" s="94"/>
      <c r="R269" s="95"/>
      <c r="S269" s="146"/>
    </row>
    <row r="270" spans="3:19" ht="12.75" customHeight="1">
      <c r="C270" s="91" t="s">
        <v>116</v>
      </c>
      <c r="D270" s="92"/>
      <c r="E270" s="110">
        <v>86</v>
      </c>
      <c r="F270" s="110">
        <v>90</v>
      </c>
      <c r="G270" s="93">
        <v>99</v>
      </c>
      <c r="H270" s="53">
        <v>101</v>
      </c>
      <c r="I270" s="53"/>
      <c r="J270" s="93">
        <v>176</v>
      </c>
      <c r="K270" s="27">
        <v>200</v>
      </c>
      <c r="L270" s="83"/>
      <c r="M270" s="94"/>
      <c r="N270" s="94"/>
      <c r="O270" s="95"/>
      <c r="P270" s="95"/>
      <c r="Q270" s="94"/>
      <c r="R270" s="95"/>
      <c r="S270" s="146"/>
    </row>
    <row r="271" spans="3:19" ht="12.75" customHeight="1">
      <c r="C271" s="91" t="s">
        <v>32</v>
      </c>
      <c r="D271" s="92"/>
      <c r="E271" s="111">
        <v>77</v>
      </c>
      <c r="F271" s="111">
        <v>90</v>
      </c>
      <c r="G271" s="98">
        <v>69</v>
      </c>
      <c r="H271" s="108">
        <v>72</v>
      </c>
      <c r="I271" s="53"/>
      <c r="J271" s="98">
        <v>167</v>
      </c>
      <c r="K271" s="33">
        <v>141</v>
      </c>
      <c r="L271" s="83"/>
      <c r="M271" s="94"/>
      <c r="N271" s="94"/>
      <c r="O271" s="95"/>
      <c r="P271" s="95"/>
      <c r="Q271" s="94"/>
      <c r="R271" s="95"/>
      <c r="S271" s="146"/>
    </row>
    <row r="272" spans="2:19" s="99" customFormat="1" ht="12.75" customHeight="1">
      <c r="B272" s="100"/>
      <c r="C272" s="101" t="s">
        <v>100</v>
      </c>
      <c r="D272" s="115"/>
      <c r="E272" s="127">
        <v>1806</v>
      </c>
      <c r="F272" s="127">
        <v>1844</v>
      </c>
      <c r="G272" s="103">
        <v>1821</v>
      </c>
      <c r="H272" s="129">
        <v>1807</v>
      </c>
      <c r="I272" s="129"/>
      <c r="J272" s="103">
        <v>3650</v>
      </c>
      <c r="K272" s="48">
        <v>3628</v>
      </c>
      <c r="L272" s="104"/>
      <c r="M272" s="105">
        <v>6.9</v>
      </c>
      <c r="N272" s="105">
        <v>7.4</v>
      </c>
      <c r="O272" s="106">
        <v>0.1</v>
      </c>
      <c r="P272" s="106">
        <v>-3.8</v>
      </c>
      <c r="Q272" s="105"/>
      <c r="R272" s="106">
        <v>7.2</v>
      </c>
      <c r="S272" s="107">
        <v>-1.8</v>
      </c>
    </row>
    <row r="273" spans="3:19" ht="12.75" customHeight="1">
      <c r="C273" s="91" t="s">
        <v>118</v>
      </c>
      <c r="D273" s="92"/>
      <c r="E273" s="111">
        <v>150</v>
      </c>
      <c r="F273" s="111">
        <v>171</v>
      </c>
      <c r="G273" s="98">
        <v>156</v>
      </c>
      <c r="H273" s="108">
        <v>181</v>
      </c>
      <c r="I273" s="53"/>
      <c r="J273" s="98">
        <v>321</v>
      </c>
      <c r="K273" s="33">
        <v>337</v>
      </c>
      <c r="L273" s="83"/>
      <c r="M273" s="94"/>
      <c r="N273" s="94"/>
      <c r="O273" s="95"/>
      <c r="P273" s="95"/>
      <c r="Q273" s="94"/>
      <c r="R273" s="95"/>
      <c r="S273" s="146"/>
    </row>
    <row r="274" spans="2:19" s="99" customFormat="1" ht="12.75" customHeight="1">
      <c r="B274" s="100"/>
      <c r="C274" s="101" t="s">
        <v>229</v>
      </c>
      <c r="D274" s="115"/>
      <c r="E274" s="127">
        <v>1956</v>
      </c>
      <c r="F274" s="127">
        <v>2015</v>
      </c>
      <c r="G274" s="103">
        <v>1977</v>
      </c>
      <c r="H274" s="129">
        <v>1988</v>
      </c>
      <c r="I274" s="129"/>
      <c r="J274" s="103">
        <v>3971</v>
      </c>
      <c r="K274" s="48">
        <v>3965</v>
      </c>
      <c r="L274" s="104"/>
      <c r="M274" s="105">
        <v>6.9</v>
      </c>
      <c r="N274" s="105">
        <v>7.4</v>
      </c>
      <c r="O274" s="106">
        <v>0.2</v>
      </c>
      <c r="P274" s="106">
        <v>-3.3</v>
      </c>
      <c r="Q274" s="105"/>
      <c r="R274" s="106">
        <v>7.2</v>
      </c>
      <c r="S274" s="107">
        <v>-1.6</v>
      </c>
    </row>
    <row r="275" spans="3:19" ht="12.75" customHeight="1">
      <c r="C275" s="91" t="s">
        <v>180</v>
      </c>
      <c r="D275" s="92"/>
      <c r="E275" s="110">
        <v>-578</v>
      </c>
      <c r="F275" s="110">
        <v>-624</v>
      </c>
      <c r="G275" s="110">
        <v>-601</v>
      </c>
      <c r="H275" s="53">
        <v>-605</v>
      </c>
      <c r="I275" s="53"/>
      <c r="J275" s="93">
        <v>-1202</v>
      </c>
      <c r="K275" s="27">
        <v>-1206</v>
      </c>
      <c r="L275" s="83"/>
      <c r="M275" s="94"/>
      <c r="N275" s="94"/>
      <c r="O275" s="95"/>
      <c r="P275" s="95"/>
      <c r="Q275" s="94"/>
      <c r="R275" s="95"/>
      <c r="S275" s="146"/>
    </row>
    <row r="276" spans="3:19" ht="12.75" customHeight="1">
      <c r="C276" s="677" t="s">
        <v>275</v>
      </c>
      <c r="D276" s="678"/>
      <c r="E276" s="26">
        <v>-300</v>
      </c>
      <c r="F276" s="53">
        <v>-317</v>
      </c>
      <c r="G276" s="53">
        <v>-326</v>
      </c>
      <c r="H276" s="53">
        <v>-341</v>
      </c>
      <c r="I276" s="53"/>
      <c r="J276" s="26">
        <v>-617</v>
      </c>
      <c r="K276" s="27">
        <v>-667</v>
      </c>
      <c r="L276" s="83"/>
      <c r="M276" s="94"/>
      <c r="N276" s="94"/>
      <c r="O276" s="95"/>
      <c r="P276" s="95"/>
      <c r="Q276" s="94"/>
      <c r="R276" s="95"/>
      <c r="S276" s="146"/>
    </row>
    <row r="277" spans="3:19" ht="12.75" customHeight="1">
      <c r="C277" s="677" t="s">
        <v>276</v>
      </c>
      <c r="D277" s="678"/>
      <c r="E277" s="32">
        <v>-500</v>
      </c>
      <c r="F277" s="108">
        <v>-482</v>
      </c>
      <c r="G277" s="108">
        <v>-518</v>
      </c>
      <c r="H277" s="108">
        <v>-511</v>
      </c>
      <c r="I277" s="53"/>
      <c r="J277" s="32">
        <v>-982</v>
      </c>
      <c r="K277" s="33">
        <v>-1029</v>
      </c>
      <c r="L277" s="83"/>
      <c r="M277" s="94"/>
      <c r="N277" s="94"/>
      <c r="O277" s="95"/>
      <c r="P277" s="95"/>
      <c r="Q277" s="94"/>
      <c r="R277" s="95"/>
      <c r="S277" s="146"/>
    </row>
    <row r="278" spans="2:19" s="99" customFormat="1" ht="12.75" customHeight="1">
      <c r="B278" s="100"/>
      <c r="C278" s="101" t="s">
        <v>41</v>
      </c>
      <c r="D278" s="115"/>
      <c r="E278" s="50">
        <v>578</v>
      </c>
      <c r="F278" s="129">
        <v>592</v>
      </c>
      <c r="G278" s="137">
        <v>532</v>
      </c>
      <c r="H278" s="129">
        <v>531</v>
      </c>
      <c r="I278" s="129"/>
      <c r="J278" s="50">
        <v>1170</v>
      </c>
      <c r="K278" s="48">
        <v>1063</v>
      </c>
      <c r="L278" s="104"/>
      <c r="M278" s="105">
        <v>6.5</v>
      </c>
      <c r="N278" s="105">
        <v>3.8</v>
      </c>
      <c r="O278" s="106">
        <v>-6.6</v>
      </c>
      <c r="P278" s="106">
        <v>-11.5</v>
      </c>
      <c r="Q278" s="105"/>
      <c r="R278" s="106">
        <v>5.1</v>
      </c>
      <c r="S278" s="107">
        <v>-9.1</v>
      </c>
    </row>
    <row r="279" spans="2:19" s="99" customFormat="1" ht="12.75" customHeight="1">
      <c r="B279" s="100"/>
      <c r="C279" s="91" t="s">
        <v>86</v>
      </c>
      <c r="D279" s="115"/>
      <c r="E279" s="110"/>
      <c r="F279" s="110"/>
      <c r="G279" s="93"/>
      <c r="H279" s="53"/>
      <c r="I279" s="129"/>
      <c r="J279" s="93"/>
      <c r="K279" s="27"/>
      <c r="L279" s="104"/>
      <c r="M279" s="94"/>
      <c r="N279" s="94"/>
      <c r="O279" s="95"/>
      <c r="P279" s="95"/>
      <c r="Q279" s="94"/>
      <c r="R279" s="95"/>
      <c r="S279" s="146"/>
    </row>
    <row r="280" spans="3:19" ht="12.75" customHeight="1">
      <c r="C280" s="109" t="s">
        <v>249</v>
      </c>
      <c r="D280" s="92"/>
      <c r="E280" s="110">
        <v>-29</v>
      </c>
      <c r="F280" s="110">
        <v>-26</v>
      </c>
      <c r="G280" s="93">
        <v>-25</v>
      </c>
      <c r="H280" s="53">
        <v>-22</v>
      </c>
      <c r="I280" s="53"/>
      <c r="J280" s="93">
        <v>-55</v>
      </c>
      <c r="K280" s="27">
        <v>-47</v>
      </c>
      <c r="L280" s="83"/>
      <c r="M280" s="94"/>
      <c r="N280" s="94"/>
      <c r="O280" s="95"/>
      <c r="P280" s="95"/>
      <c r="Q280" s="94"/>
      <c r="R280" s="95"/>
      <c r="S280" s="146"/>
    </row>
    <row r="281" spans="3:19" ht="12.75" customHeight="1">
      <c r="C281" s="109" t="s">
        <v>93</v>
      </c>
      <c r="D281" s="92"/>
      <c r="E281" s="110">
        <v>-59</v>
      </c>
      <c r="F281" s="110">
        <v>-58</v>
      </c>
      <c r="G281" s="93">
        <v>-56</v>
      </c>
      <c r="H281" s="53">
        <v>-59</v>
      </c>
      <c r="I281" s="53"/>
      <c r="J281" s="93">
        <v>-117</v>
      </c>
      <c r="K281" s="27">
        <v>-115</v>
      </c>
      <c r="L281" s="83"/>
      <c r="M281" s="94"/>
      <c r="N281" s="94"/>
      <c r="O281" s="95"/>
      <c r="P281" s="95"/>
      <c r="Q281" s="94"/>
      <c r="R281" s="95"/>
      <c r="S281" s="146"/>
    </row>
    <row r="282" spans="3:19" ht="12.75" customHeight="1">
      <c r="C282" s="109" t="s">
        <v>242</v>
      </c>
      <c r="D282" s="92"/>
      <c r="E282" s="110">
        <v>-306</v>
      </c>
      <c r="F282" s="110">
        <v>-313</v>
      </c>
      <c r="G282" s="93">
        <v>-305</v>
      </c>
      <c r="H282" s="53">
        <v>-304</v>
      </c>
      <c r="I282" s="53"/>
      <c r="J282" s="93">
        <v>-619</v>
      </c>
      <c r="K282" s="27">
        <v>-609</v>
      </c>
      <c r="L282" s="83"/>
      <c r="M282" s="94"/>
      <c r="N282" s="94"/>
      <c r="O282" s="95"/>
      <c r="P282" s="95"/>
      <c r="Q282" s="94"/>
      <c r="R282" s="95"/>
      <c r="S282" s="146"/>
    </row>
    <row r="283" spans="3:19" ht="12.75" customHeight="1">
      <c r="C283" s="91" t="s">
        <v>49</v>
      </c>
      <c r="D283" s="92"/>
      <c r="E283" s="111">
        <v>29</v>
      </c>
      <c r="F283" s="110">
        <v>22</v>
      </c>
      <c r="G283" s="98">
        <v>11</v>
      </c>
      <c r="H283" s="53">
        <v>25</v>
      </c>
      <c r="I283" s="53"/>
      <c r="J283" s="98">
        <v>51</v>
      </c>
      <c r="K283" s="33">
        <v>36</v>
      </c>
      <c r="L283" s="83"/>
      <c r="M283" s="94"/>
      <c r="N283" s="94"/>
      <c r="O283" s="95"/>
      <c r="P283" s="95"/>
      <c r="Q283" s="94"/>
      <c r="R283" s="95"/>
      <c r="S283" s="146"/>
    </row>
    <row r="284" spans="2:19" s="99" customFormat="1" ht="12.75" customHeight="1" thickBot="1">
      <c r="B284" s="100"/>
      <c r="C284" s="101" t="s">
        <v>233</v>
      </c>
      <c r="D284" s="115"/>
      <c r="E284" s="140">
        <v>213</v>
      </c>
      <c r="F284" s="140">
        <v>217</v>
      </c>
      <c r="G284" s="114">
        <v>157</v>
      </c>
      <c r="H284" s="141">
        <v>171</v>
      </c>
      <c r="I284" s="129"/>
      <c r="J284" s="114">
        <v>430</v>
      </c>
      <c r="K284" s="37">
        <v>328</v>
      </c>
      <c r="L284" s="104"/>
      <c r="M284" s="105">
        <v>10.3</v>
      </c>
      <c r="N284" s="105">
        <v>-5</v>
      </c>
      <c r="O284" s="106">
        <v>-22.4</v>
      </c>
      <c r="P284" s="106">
        <v>-22.4</v>
      </c>
      <c r="Q284" s="105"/>
      <c r="R284" s="106">
        <v>2.2</v>
      </c>
      <c r="S284" s="107">
        <v>-22.4</v>
      </c>
    </row>
    <row r="285" spans="3:19" ht="3.75" customHeight="1" thickTop="1">
      <c r="C285" s="67"/>
      <c r="D285" s="92"/>
      <c r="E285" s="142"/>
      <c r="F285" s="142"/>
      <c r="G285" s="119"/>
      <c r="H285" s="143"/>
      <c r="I285" s="143"/>
      <c r="J285" s="119"/>
      <c r="K285" s="121"/>
      <c r="L285" s="83"/>
      <c r="M285" s="165"/>
      <c r="N285" s="165"/>
      <c r="O285" s="165"/>
      <c r="P285" s="166"/>
      <c r="Q285" s="165"/>
      <c r="R285" s="165"/>
      <c r="S285" s="146"/>
    </row>
    <row r="286" spans="2:19" s="99" customFormat="1" ht="12.75" customHeight="1">
      <c r="B286" s="100"/>
      <c r="C286" s="101" t="s">
        <v>43</v>
      </c>
      <c r="D286" s="115"/>
      <c r="E286" s="144">
        <v>0.296</v>
      </c>
      <c r="F286" s="144">
        <v>0.29379652605459056</v>
      </c>
      <c r="G286" s="122">
        <v>0.269</v>
      </c>
      <c r="H286" s="145">
        <v>0.267102615694165</v>
      </c>
      <c r="I286" s="145"/>
      <c r="J286" s="122">
        <v>0.29463611181062704</v>
      </c>
      <c r="K286" s="125">
        <v>0.26809583858764185</v>
      </c>
      <c r="L286" s="104"/>
      <c r="M286" s="167"/>
      <c r="N286" s="167"/>
      <c r="O286" s="167"/>
      <c r="P286" s="168"/>
      <c r="Q286" s="167"/>
      <c r="R286" s="167"/>
      <c r="S286" s="107"/>
    </row>
    <row r="287" spans="3:19" ht="12.75" customHeight="1">
      <c r="C287" s="109" t="s">
        <v>113</v>
      </c>
      <c r="D287" s="92"/>
      <c r="E287" s="110">
        <v>306</v>
      </c>
      <c r="F287" s="110">
        <v>448</v>
      </c>
      <c r="G287" s="93">
        <v>282</v>
      </c>
      <c r="H287" s="53">
        <v>511</v>
      </c>
      <c r="I287" s="53"/>
      <c r="J287" s="93">
        <v>754</v>
      </c>
      <c r="K287" s="27">
        <v>793</v>
      </c>
      <c r="L287" s="83"/>
      <c r="M287" s="165"/>
      <c r="N287" s="165"/>
      <c r="O287" s="165"/>
      <c r="P287" s="166"/>
      <c r="Q287" s="165"/>
      <c r="R287" s="165"/>
      <c r="S287" s="146"/>
    </row>
    <row r="288" spans="3:19" ht="3.75" customHeight="1">
      <c r="C288" s="109"/>
      <c r="D288" s="92"/>
      <c r="E288" s="53"/>
      <c r="F288" s="26"/>
      <c r="G288" s="53"/>
      <c r="H288" s="26"/>
      <c r="I288" s="26"/>
      <c r="J288" s="53"/>
      <c r="K288" s="53"/>
      <c r="L288" s="83"/>
      <c r="M288" s="165"/>
      <c r="N288" s="165"/>
      <c r="O288" s="165"/>
      <c r="P288" s="166"/>
      <c r="Q288" s="165"/>
      <c r="R288" s="165"/>
      <c r="S288" s="146"/>
    </row>
    <row r="289" spans="3:19" ht="12.75" customHeight="1">
      <c r="C289" s="109"/>
      <c r="D289" s="67"/>
      <c r="E289" s="169"/>
      <c r="F289" s="169"/>
      <c r="G289" s="169"/>
      <c r="H289" s="169"/>
      <c r="I289" s="169"/>
      <c r="J289" s="170"/>
      <c r="K289" s="170"/>
      <c r="L289" s="70"/>
      <c r="M289" s="171"/>
      <c r="N289" s="171"/>
      <c r="O289" s="171"/>
      <c r="P289" s="172"/>
      <c r="Q289" s="171"/>
      <c r="R289" s="17"/>
      <c r="S289" s="17"/>
    </row>
    <row r="290" spans="3:19" ht="12.75" customHeight="1">
      <c r="C290" s="109"/>
      <c r="D290" s="67"/>
      <c r="E290" s="169"/>
      <c r="F290" s="169"/>
      <c r="G290" s="169"/>
      <c r="H290" s="169"/>
      <c r="I290" s="169"/>
      <c r="J290" s="170"/>
      <c r="K290" s="170"/>
      <c r="L290" s="70"/>
      <c r="M290" s="171"/>
      <c r="N290" s="171"/>
      <c r="O290" s="171"/>
      <c r="P290" s="172"/>
      <c r="Q290" s="171"/>
      <c r="R290" s="17"/>
      <c r="S290" s="17"/>
    </row>
    <row r="291" spans="2:19" ht="12.75" customHeight="1">
      <c r="B291" s="677" t="s">
        <v>85</v>
      </c>
      <c r="C291" s="676"/>
      <c r="D291" s="67"/>
      <c r="E291" s="172"/>
      <c r="F291" s="172"/>
      <c r="G291" s="172"/>
      <c r="H291" s="172"/>
      <c r="I291" s="172"/>
      <c r="J291" s="171"/>
      <c r="K291" s="171"/>
      <c r="L291" s="70"/>
      <c r="M291" s="171"/>
      <c r="N291" s="171"/>
      <c r="O291" s="171"/>
      <c r="P291" s="172"/>
      <c r="Q291" s="171"/>
      <c r="R291" s="17"/>
      <c r="S291" s="17"/>
    </row>
    <row r="292" spans="2:19" ht="12.75" customHeight="1">
      <c r="B292" s="173" t="s">
        <v>76</v>
      </c>
      <c r="C292" s="684" t="s">
        <v>35</v>
      </c>
      <c r="D292" s="668"/>
      <c r="E292" s="668"/>
      <c r="F292" s="668"/>
      <c r="G292" s="668"/>
      <c r="H292" s="668"/>
      <c r="I292" s="668"/>
      <c r="J292" s="668"/>
      <c r="K292" s="668"/>
      <c r="L292" s="668"/>
      <c r="M292" s="668"/>
      <c r="N292" s="668"/>
      <c r="O292" s="668"/>
      <c r="P292" s="668"/>
      <c r="Q292" s="668"/>
      <c r="R292" s="668"/>
      <c r="S292" s="668"/>
    </row>
    <row r="293" spans="2:19" ht="12.75" customHeight="1">
      <c r="B293" s="60" t="s">
        <v>77</v>
      </c>
      <c r="C293" s="684" t="s">
        <v>134</v>
      </c>
      <c r="D293" s="668"/>
      <c r="E293" s="668"/>
      <c r="F293" s="668"/>
      <c r="G293" s="668"/>
      <c r="H293" s="668"/>
      <c r="I293" s="668"/>
      <c r="J293" s="668"/>
      <c r="K293" s="668"/>
      <c r="L293" s="668"/>
      <c r="M293" s="668"/>
      <c r="N293" s="668"/>
      <c r="O293" s="668"/>
      <c r="P293" s="668"/>
      <c r="Q293" s="61"/>
      <c r="R293" s="61"/>
      <c r="S293" s="61"/>
    </row>
    <row r="294" spans="2:19" ht="12.75" customHeight="1">
      <c r="B294" s="60"/>
      <c r="C294" s="668"/>
      <c r="D294" s="668"/>
      <c r="E294" s="668"/>
      <c r="F294" s="668"/>
      <c r="G294" s="668"/>
      <c r="H294" s="668"/>
      <c r="I294" s="668"/>
      <c r="J294" s="668"/>
      <c r="K294" s="668"/>
      <c r="L294" s="668"/>
      <c r="M294" s="668"/>
      <c r="N294" s="668"/>
      <c r="O294" s="668"/>
      <c r="P294" s="668"/>
      <c r="Q294" s="61"/>
      <c r="R294" s="61"/>
      <c r="S294" s="61"/>
    </row>
    <row r="295" spans="2:19" ht="12.75" customHeight="1">
      <c r="B295" s="60"/>
      <c r="C295" s="668"/>
      <c r="D295" s="668"/>
      <c r="E295" s="668"/>
      <c r="F295" s="668"/>
      <c r="G295" s="668"/>
      <c r="H295" s="668"/>
      <c r="I295" s="668"/>
      <c r="J295" s="668"/>
      <c r="K295" s="668"/>
      <c r="L295" s="668"/>
      <c r="M295" s="668"/>
      <c r="N295" s="668"/>
      <c r="O295" s="668"/>
      <c r="P295" s="668"/>
      <c r="Q295" s="61"/>
      <c r="R295" s="61"/>
      <c r="S295" s="61"/>
    </row>
    <row r="296" spans="2:19" ht="12.75" customHeight="1">
      <c r="B296" s="60"/>
      <c r="C296" s="668"/>
      <c r="D296" s="668"/>
      <c r="E296" s="668"/>
      <c r="F296" s="668"/>
      <c r="G296" s="668"/>
      <c r="H296" s="668"/>
      <c r="I296" s="668"/>
      <c r="J296" s="668"/>
      <c r="K296" s="668"/>
      <c r="L296" s="668"/>
      <c r="M296" s="668"/>
      <c r="N296" s="668"/>
      <c r="O296" s="668"/>
      <c r="P296" s="668"/>
      <c r="Q296" s="61"/>
      <c r="R296" s="61"/>
      <c r="S296" s="61"/>
    </row>
    <row r="297" spans="2:19" ht="12.75" customHeight="1">
      <c r="B297" s="60" t="s">
        <v>78</v>
      </c>
      <c r="C297" s="684" t="s">
        <v>131</v>
      </c>
      <c r="D297" s="668"/>
      <c r="E297" s="668"/>
      <c r="F297" s="668"/>
      <c r="G297" s="668"/>
      <c r="H297" s="668"/>
      <c r="I297" s="668"/>
      <c r="J297" s="668"/>
      <c r="K297" s="668"/>
      <c r="L297" s="668"/>
      <c r="M297" s="668"/>
      <c r="N297" s="668"/>
      <c r="O297" s="668"/>
      <c r="P297" s="668"/>
      <c r="Q297" s="668"/>
      <c r="R297" s="668"/>
      <c r="S297" s="668"/>
    </row>
    <row r="298" spans="2:19" ht="12.75" customHeight="1">
      <c r="B298" s="60" t="s">
        <v>79</v>
      </c>
      <c r="C298" s="684" t="s">
        <v>184</v>
      </c>
      <c r="D298" s="668"/>
      <c r="E298" s="668"/>
      <c r="F298" s="668"/>
      <c r="G298" s="668"/>
      <c r="H298" s="668"/>
      <c r="I298" s="668"/>
      <c r="J298" s="668"/>
      <c r="K298" s="668"/>
      <c r="L298" s="668"/>
      <c r="M298" s="668"/>
      <c r="N298" s="668"/>
      <c r="O298" s="668"/>
      <c r="P298" s="668"/>
      <c r="Q298" s="668"/>
      <c r="R298" s="668"/>
      <c r="S298" s="668"/>
    </row>
    <row r="299" spans="2:19" ht="12.75" customHeight="1">
      <c r="B299" s="60" t="s">
        <v>80</v>
      </c>
      <c r="C299" s="688" t="s">
        <v>460</v>
      </c>
      <c r="D299" s="688"/>
      <c r="E299" s="688"/>
      <c r="F299" s="688"/>
      <c r="G299" s="688"/>
      <c r="H299" s="688"/>
      <c r="I299" s="688"/>
      <c r="J299" s="688"/>
      <c r="K299" s="688"/>
      <c r="L299" s="688"/>
      <c r="M299" s="688"/>
      <c r="N299" s="688"/>
      <c r="O299" s="688"/>
      <c r="P299" s="688"/>
      <c r="Q299" s="174"/>
      <c r="R299" s="174"/>
      <c r="S299" s="174"/>
    </row>
    <row r="300" spans="2:19" ht="12.75" customHeight="1">
      <c r="B300" s="60"/>
      <c r="C300" s="688"/>
      <c r="D300" s="688"/>
      <c r="E300" s="688"/>
      <c r="F300" s="688"/>
      <c r="G300" s="688"/>
      <c r="H300" s="688"/>
      <c r="I300" s="688"/>
      <c r="J300" s="688"/>
      <c r="K300" s="688"/>
      <c r="L300" s="688"/>
      <c r="M300" s="688"/>
      <c r="N300" s="688"/>
      <c r="O300" s="688"/>
      <c r="P300" s="688"/>
      <c r="Q300" s="174"/>
      <c r="R300" s="174"/>
      <c r="S300" s="174"/>
    </row>
    <row r="301" spans="2:19" ht="12.75" customHeight="1">
      <c r="B301" s="60"/>
      <c r="C301" s="688"/>
      <c r="D301" s="688"/>
      <c r="E301" s="688"/>
      <c r="F301" s="688"/>
      <c r="G301" s="688"/>
      <c r="H301" s="688"/>
      <c r="I301" s="688"/>
      <c r="J301" s="688"/>
      <c r="K301" s="688"/>
      <c r="L301" s="688"/>
      <c r="M301" s="688"/>
      <c r="N301" s="688"/>
      <c r="O301" s="688"/>
      <c r="P301" s="688"/>
      <c r="Q301" s="174"/>
      <c r="R301" s="174"/>
      <c r="S301" s="174"/>
    </row>
    <row r="302" spans="2:19" ht="12.75" customHeight="1">
      <c r="B302" s="60" t="s">
        <v>81</v>
      </c>
      <c r="C302" s="684" t="s">
        <v>429</v>
      </c>
      <c r="D302" s="668"/>
      <c r="E302" s="668"/>
      <c r="F302" s="668"/>
      <c r="G302" s="668"/>
      <c r="H302" s="668"/>
      <c r="I302" s="668"/>
      <c r="J302" s="668"/>
      <c r="K302" s="668"/>
      <c r="L302" s="668"/>
      <c r="M302" s="668"/>
      <c r="N302" s="668"/>
      <c r="O302" s="668"/>
      <c r="P302" s="668"/>
      <c r="Q302" s="668"/>
      <c r="R302" s="668"/>
      <c r="S302" s="668"/>
    </row>
    <row r="303" spans="2:19" ht="12.75" customHeight="1">
      <c r="B303" s="60" t="s">
        <v>82</v>
      </c>
      <c r="C303" s="65" t="s">
        <v>127</v>
      </c>
      <c r="D303" s="65"/>
      <c r="E303" s="65"/>
      <c r="F303" s="65"/>
      <c r="G303" s="65"/>
      <c r="H303" s="65"/>
      <c r="I303" s="65"/>
      <c r="J303" s="65"/>
      <c r="K303" s="65"/>
      <c r="L303" s="65"/>
      <c r="M303" s="65"/>
      <c r="N303" s="65"/>
      <c r="O303" s="65"/>
      <c r="P303" s="65"/>
      <c r="Q303" s="174"/>
      <c r="R303" s="174"/>
      <c r="S303" s="174"/>
    </row>
    <row r="304" spans="2:19" ht="12" customHeight="1">
      <c r="B304" s="60" t="s">
        <v>72</v>
      </c>
      <c r="C304" s="688" t="s">
        <v>112</v>
      </c>
      <c r="D304" s="688"/>
      <c r="E304" s="688"/>
      <c r="F304" s="688"/>
      <c r="G304" s="688"/>
      <c r="H304" s="688"/>
      <c r="I304" s="688"/>
      <c r="J304" s="688"/>
      <c r="K304" s="688"/>
      <c r="L304" s="688"/>
      <c r="M304" s="688"/>
      <c r="N304" s="688"/>
      <c r="O304" s="688"/>
      <c r="P304" s="688"/>
      <c r="Q304" s="688"/>
      <c r="R304" s="688"/>
      <c r="S304" s="688"/>
    </row>
    <row r="305" spans="2:19" ht="12.75">
      <c r="B305" s="175"/>
      <c r="C305" s="687"/>
      <c r="D305" s="668"/>
      <c r="E305" s="668"/>
      <c r="F305" s="668"/>
      <c r="G305" s="668"/>
      <c r="H305" s="668"/>
      <c r="I305" s="668"/>
      <c r="J305" s="668"/>
      <c r="K305" s="668"/>
      <c r="L305" s="668"/>
      <c r="M305" s="668"/>
      <c r="N305" s="668"/>
      <c r="O305" s="668"/>
      <c r="P305" s="668"/>
      <c r="Q305" s="668"/>
      <c r="R305" s="668"/>
      <c r="S305" s="668"/>
    </row>
    <row r="306" spans="2:19" ht="12.75">
      <c r="B306" s="175"/>
      <c r="C306" s="176"/>
      <c r="D306" s="176"/>
      <c r="E306" s="177"/>
      <c r="F306" s="177"/>
      <c r="G306" s="177"/>
      <c r="H306" s="177"/>
      <c r="I306" s="178"/>
      <c r="J306" s="177"/>
      <c r="K306" s="177"/>
      <c r="L306" s="177"/>
      <c r="M306" s="179"/>
      <c r="N306" s="179"/>
      <c r="O306" s="179"/>
      <c r="P306" s="180"/>
      <c r="Q306" s="179"/>
      <c r="R306" s="181"/>
      <c r="S306" s="181"/>
    </row>
  </sheetData>
  <sheetProtection formatCells="0" formatColumns="0" formatRows="0" sort="0" autoFilter="0" pivotTables="0"/>
  <mergeCells count="49">
    <mergeCell ref="C302:S302"/>
    <mergeCell ref="C276:D276"/>
    <mergeCell ref="C277:D277"/>
    <mergeCell ref="C208:D208"/>
    <mergeCell ref="C230:D230"/>
    <mergeCell ref="C231:D231"/>
    <mergeCell ref="C253:D253"/>
    <mergeCell ref="C254:D254"/>
    <mergeCell ref="B220:C220"/>
    <mergeCell ref="B174:C174"/>
    <mergeCell ref="B151:C151"/>
    <mergeCell ref="C305:S305"/>
    <mergeCell ref="B291:C291"/>
    <mergeCell ref="C304:P304"/>
    <mergeCell ref="Q304:S304"/>
    <mergeCell ref="C299:P301"/>
    <mergeCell ref="C297:S297"/>
    <mergeCell ref="C293:P296"/>
    <mergeCell ref="C298:S298"/>
    <mergeCell ref="C115:D115"/>
    <mergeCell ref="C116:D116"/>
    <mergeCell ref="C138:D138"/>
    <mergeCell ref="C185:D185"/>
    <mergeCell ref="C207:D207"/>
    <mergeCell ref="B197:C197"/>
    <mergeCell ref="C184:D184"/>
    <mergeCell ref="C139:D139"/>
    <mergeCell ref="C161:D161"/>
    <mergeCell ref="C162:D162"/>
    <mergeCell ref="B59:C59"/>
    <mergeCell ref="B82:C82"/>
    <mergeCell ref="C46:D46"/>
    <mergeCell ref="M1:R1"/>
    <mergeCell ref="C292:S292"/>
    <mergeCell ref="B243:C243"/>
    <mergeCell ref="B266:C266"/>
    <mergeCell ref="B105:C105"/>
    <mergeCell ref="B128:C128"/>
    <mergeCell ref="C93:D93"/>
    <mergeCell ref="B5:C5"/>
    <mergeCell ref="B36:C36"/>
    <mergeCell ref="C47:D47"/>
    <mergeCell ref="C69:D69"/>
    <mergeCell ref="C70:D70"/>
    <mergeCell ref="C92:D92"/>
    <mergeCell ref="C15:D15"/>
    <mergeCell ref="C16:D16"/>
    <mergeCell ref="C26:D26"/>
    <mergeCell ref="C28:D28"/>
  </mergeCells>
  <printOptions/>
  <pageMargins left="0.7480314960629921" right="0.7480314960629921" top="0.984251968503937" bottom="0.984251968503937" header="0.5118110236220472" footer="0.5118110236220472"/>
  <pageSetup fitToHeight="1" fitToWidth="1" horizontalDpi="300" verticalDpi="300" orientation="portrait" scale="17" r:id="rId1"/>
  <headerFooter alignWithMargins="0">
    <oddHeader>&amp;LVodafone Group Plc&amp;C02 Regional results</oddHeader>
  </headerFooter>
  <rowBreaks count="3" manualBreakCount="3">
    <brk id="103" min="1" max="18" man="1"/>
    <brk id="196" min="1" max="18" man="1"/>
    <brk id="305" max="255" man="1"/>
  </rowBreaks>
</worksheet>
</file>

<file path=xl/worksheets/sheet4.xml><?xml version="1.0" encoding="utf-8"?>
<worksheet xmlns="http://schemas.openxmlformats.org/spreadsheetml/2006/main" xmlns:r="http://schemas.openxmlformats.org/officeDocument/2006/relationships">
  <sheetPr>
    <pageSetUpPr fitToPage="1"/>
  </sheetPr>
  <dimension ref="B1:M62"/>
  <sheetViews>
    <sheetView zoomScalePageLayoutView="0" workbookViewId="0" topLeftCell="A1">
      <selection activeCell="A1" sqref="A1"/>
    </sheetView>
  </sheetViews>
  <sheetFormatPr defaultColWidth="9.140625" defaultRowHeight="12.75" customHeight="1"/>
  <cols>
    <col min="1" max="1" width="9.140625" style="65" customWidth="1"/>
    <col min="2" max="2" width="3.7109375" style="67" customWidth="1"/>
    <col min="3" max="3" width="66.421875" style="189" customWidth="1"/>
    <col min="4" max="4" width="3.7109375" style="67" customWidth="1"/>
    <col min="5" max="8" width="8.7109375" style="65" customWidth="1"/>
    <col min="9" max="9" width="3.7109375" style="65" customWidth="1"/>
    <col min="10" max="11" width="8.7109375" style="65" customWidth="1"/>
    <col min="12" max="12" width="3.7109375" style="65" customWidth="1"/>
    <col min="13" max="13" width="9.140625" style="67" customWidth="1"/>
    <col min="14" max="16384" width="9.140625" style="65" customWidth="1"/>
  </cols>
  <sheetData>
    <row r="1" spans="2:11" ht="12.75" customHeight="1">
      <c r="B1" s="481"/>
      <c r="C1" s="67"/>
      <c r="E1" s="185" t="s">
        <v>154</v>
      </c>
      <c r="F1" s="185" t="s">
        <v>144</v>
      </c>
      <c r="G1" s="185" t="s">
        <v>40</v>
      </c>
      <c r="H1" s="92" t="s">
        <v>29</v>
      </c>
      <c r="I1" s="92"/>
      <c r="J1" s="185" t="s">
        <v>25</v>
      </c>
      <c r="K1" s="13" t="s">
        <v>201</v>
      </c>
    </row>
    <row r="2" spans="3:11" ht="12.75" customHeight="1">
      <c r="C2" s="186"/>
      <c r="E2" s="185" t="s">
        <v>262</v>
      </c>
      <c r="F2" s="185" t="s">
        <v>262</v>
      </c>
      <c r="G2" s="185" t="s">
        <v>262</v>
      </c>
      <c r="H2" s="92" t="s">
        <v>262</v>
      </c>
      <c r="I2" s="92"/>
      <c r="J2" s="187" t="s">
        <v>13</v>
      </c>
      <c r="K2" s="16" t="s">
        <v>13</v>
      </c>
    </row>
    <row r="3" spans="3:11" ht="12.75" customHeight="1">
      <c r="C3" s="66"/>
      <c r="E3" s="188"/>
      <c r="F3" s="188"/>
      <c r="G3" s="188"/>
      <c r="H3" s="87"/>
      <c r="I3" s="87"/>
      <c r="J3" s="188"/>
      <c r="K3" s="88"/>
    </row>
    <row r="4" spans="2:13" ht="12.75" customHeight="1" thickBot="1">
      <c r="B4" s="189" t="s">
        <v>255</v>
      </c>
      <c r="E4" s="190">
        <v>22603</v>
      </c>
      <c r="F4" s="190">
        <v>23281</v>
      </c>
      <c r="G4" s="190">
        <v>23520</v>
      </c>
      <c r="H4" s="191">
        <v>22897</v>
      </c>
      <c r="I4" s="192"/>
      <c r="J4" s="190">
        <v>45884</v>
      </c>
      <c r="K4" s="193">
        <v>46417</v>
      </c>
      <c r="M4" s="192"/>
    </row>
    <row r="5" spans="2:11" ht="3.75" customHeight="1" thickTop="1">
      <c r="B5" s="189"/>
      <c r="E5" s="194"/>
      <c r="F5" s="194"/>
      <c r="G5" s="194"/>
      <c r="H5" s="192"/>
      <c r="I5" s="192"/>
      <c r="J5" s="194"/>
      <c r="K5" s="195"/>
    </row>
    <row r="6" spans="2:13" s="99" customFormat="1" ht="12.75" customHeight="1">
      <c r="B6" s="66" t="s">
        <v>68</v>
      </c>
      <c r="C6" s="66"/>
      <c r="D6" s="100"/>
      <c r="E6" s="196">
        <v>7363</v>
      </c>
      <c r="F6" s="196">
        <v>7307</v>
      </c>
      <c r="G6" s="196">
        <v>7532</v>
      </c>
      <c r="H6" s="197">
        <v>6943</v>
      </c>
      <c r="I6" s="197"/>
      <c r="J6" s="196">
        <v>14670</v>
      </c>
      <c r="K6" s="198">
        <v>14475</v>
      </c>
      <c r="M6" s="192"/>
    </row>
    <row r="7" spans="2:13" ht="12.75" customHeight="1">
      <c r="B7" s="189" t="s">
        <v>43</v>
      </c>
      <c r="E7" s="90">
        <v>0.32575321859930095</v>
      </c>
      <c r="F7" s="90">
        <v>0.3138610884412182</v>
      </c>
      <c r="G7" s="90">
        <v>0.32</v>
      </c>
      <c r="H7" s="172">
        <v>0.30322749705201557</v>
      </c>
      <c r="I7" s="87"/>
      <c r="J7" s="90">
        <v>0.3197192921279749</v>
      </c>
      <c r="K7" s="199">
        <v>0.3118469526251158</v>
      </c>
      <c r="M7" s="192"/>
    </row>
    <row r="8" spans="2:13" ht="3.75" customHeight="1">
      <c r="B8" s="189"/>
      <c r="E8" s="188"/>
      <c r="F8" s="188"/>
      <c r="G8" s="188"/>
      <c r="H8" s="87"/>
      <c r="I8" s="87"/>
      <c r="J8" s="188"/>
      <c r="K8" s="88"/>
      <c r="M8" s="192"/>
    </row>
    <row r="9" spans="2:13" ht="12.75" customHeight="1">
      <c r="B9" s="189" t="s">
        <v>42</v>
      </c>
      <c r="E9" s="194">
        <v>-3948</v>
      </c>
      <c r="F9" s="194">
        <v>-4019</v>
      </c>
      <c r="G9" s="194">
        <v>-4018</v>
      </c>
      <c r="H9" s="192">
        <v>-3888</v>
      </c>
      <c r="I9" s="192"/>
      <c r="J9" s="194">
        <v>-7967</v>
      </c>
      <c r="K9" s="195">
        <v>-7906</v>
      </c>
      <c r="M9" s="192"/>
    </row>
    <row r="10" spans="2:13" ht="12.75" customHeight="1">
      <c r="B10" s="175" t="s">
        <v>49</v>
      </c>
      <c r="E10" s="200">
        <v>2654</v>
      </c>
      <c r="F10" s="200">
        <v>2461</v>
      </c>
      <c r="G10" s="200">
        <v>2521</v>
      </c>
      <c r="H10" s="201">
        <v>2442</v>
      </c>
      <c r="I10" s="192"/>
      <c r="J10" s="200">
        <v>5115</v>
      </c>
      <c r="K10" s="202">
        <v>4963</v>
      </c>
      <c r="M10" s="192"/>
    </row>
    <row r="11" spans="2:13" s="99" customFormat="1" ht="12.75" customHeight="1">
      <c r="B11" s="66" t="s">
        <v>277</v>
      </c>
      <c r="C11" s="66"/>
      <c r="D11" s="203"/>
      <c r="E11" s="196">
        <v>6069</v>
      </c>
      <c r="F11" s="196">
        <v>5749</v>
      </c>
      <c r="G11" s="196">
        <v>6035</v>
      </c>
      <c r="H11" s="197">
        <v>5497</v>
      </c>
      <c r="I11" s="197"/>
      <c r="J11" s="196">
        <v>11818</v>
      </c>
      <c r="K11" s="198">
        <v>11532</v>
      </c>
      <c r="M11" s="192"/>
    </row>
    <row r="12" spans="2:13" ht="12.75" customHeight="1">
      <c r="B12" s="189" t="s">
        <v>239</v>
      </c>
      <c r="E12" s="200">
        <v>-440</v>
      </c>
      <c r="F12" s="200">
        <v>-375</v>
      </c>
      <c r="G12" s="200">
        <v>-893</v>
      </c>
      <c r="H12" s="201">
        <v>-721</v>
      </c>
      <c r="I12" s="192"/>
      <c r="J12" s="200">
        <v>-815</v>
      </c>
      <c r="K12" s="202">
        <v>-1614</v>
      </c>
      <c r="M12" s="192"/>
    </row>
    <row r="13" spans="2:13" s="99" customFormat="1" ht="12.75" customHeight="1">
      <c r="B13" s="66" t="s">
        <v>10</v>
      </c>
      <c r="C13" s="66"/>
      <c r="D13" s="100"/>
      <c r="E13" s="196">
        <v>5629</v>
      </c>
      <c r="F13" s="196">
        <v>5374</v>
      </c>
      <c r="G13" s="196">
        <v>5142</v>
      </c>
      <c r="H13" s="197">
        <v>4776</v>
      </c>
      <c r="I13" s="197"/>
      <c r="J13" s="196">
        <v>11003</v>
      </c>
      <c r="K13" s="198">
        <v>9918</v>
      </c>
      <c r="M13" s="192"/>
    </row>
    <row r="14" spans="2:13" ht="12.75" customHeight="1">
      <c r="B14" s="189" t="s">
        <v>140</v>
      </c>
      <c r="E14" s="194">
        <v>-1051</v>
      </c>
      <c r="F14" s="194">
        <v>-1274</v>
      </c>
      <c r="G14" s="194">
        <v>-1197</v>
      </c>
      <c r="H14" s="192">
        <v>-1107</v>
      </c>
      <c r="I14" s="192"/>
      <c r="J14" s="194">
        <v>-2325</v>
      </c>
      <c r="K14" s="195">
        <v>-2304</v>
      </c>
      <c r="M14" s="192"/>
    </row>
    <row r="15" spans="2:13" ht="12.75" customHeight="1">
      <c r="B15" s="189" t="s">
        <v>187</v>
      </c>
      <c r="E15" s="194">
        <v>38</v>
      </c>
      <c r="F15" s="194">
        <v>60</v>
      </c>
      <c r="G15" s="194">
        <v>17</v>
      </c>
      <c r="H15" s="192">
        <v>-81</v>
      </c>
      <c r="I15" s="192"/>
      <c r="J15" s="194">
        <v>98</v>
      </c>
      <c r="K15" s="195">
        <v>-64</v>
      </c>
      <c r="M15" s="192"/>
    </row>
    <row r="16" spans="2:13" s="99" customFormat="1" ht="12.75" customHeight="1" thickBot="1">
      <c r="B16" s="66" t="s">
        <v>237</v>
      </c>
      <c r="C16" s="66"/>
      <c r="D16" s="100"/>
      <c r="E16" s="204">
        <v>4616</v>
      </c>
      <c r="F16" s="204">
        <v>4160</v>
      </c>
      <c r="G16" s="204">
        <v>3962</v>
      </c>
      <c r="H16" s="205">
        <v>3588</v>
      </c>
      <c r="I16" s="197"/>
      <c r="J16" s="204">
        <v>8776</v>
      </c>
      <c r="K16" s="206">
        <v>7550</v>
      </c>
      <c r="M16" s="192"/>
    </row>
    <row r="17" spans="2:13" ht="3.75" customHeight="1" thickTop="1">
      <c r="B17" s="189"/>
      <c r="E17" s="188"/>
      <c r="F17" s="188"/>
      <c r="G17" s="188"/>
      <c r="H17" s="87"/>
      <c r="I17" s="87"/>
      <c r="J17" s="188"/>
      <c r="K17" s="88"/>
      <c r="M17" s="192"/>
    </row>
    <row r="18" spans="2:13" ht="12.75" customHeight="1">
      <c r="B18" s="189" t="s">
        <v>224</v>
      </c>
      <c r="E18" s="207">
        <v>8.76</v>
      </c>
      <c r="F18" s="207"/>
      <c r="G18" s="207">
        <v>7.75</v>
      </c>
      <c r="H18" s="208"/>
      <c r="I18" s="209"/>
      <c r="J18" s="207">
        <v>16.75</v>
      </c>
      <c r="K18" s="210">
        <v>14.91</v>
      </c>
      <c r="M18" s="192"/>
    </row>
    <row r="19" spans="2:13" ht="12.75" customHeight="1">
      <c r="B19" s="189" t="s">
        <v>18</v>
      </c>
      <c r="E19" s="188">
        <v>52701</v>
      </c>
      <c r="F19" s="188"/>
      <c r="G19" s="188">
        <v>51132</v>
      </c>
      <c r="H19" s="87"/>
      <c r="I19" s="87"/>
      <c r="J19" s="194">
        <v>52408</v>
      </c>
      <c r="K19" s="195">
        <v>50644</v>
      </c>
      <c r="M19" s="192"/>
    </row>
    <row r="20" spans="2:13" ht="3.75" customHeight="1">
      <c r="B20" s="189"/>
      <c r="E20" s="188"/>
      <c r="F20" s="188"/>
      <c r="G20" s="188"/>
      <c r="H20" s="87"/>
      <c r="I20" s="87"/>
      <c r="J20" s="188"/>
      <c r="K20" s="88"/>
      <c r="M20" s="192"/>
    </row>
    <row r="21" spans="2:13" ht="12.75" customHeight="1">
      <c r="B21" s="175" t="s">
        <v>27</v>
      </c>
      <c r="E21" s="194">
        <v>52641</v>
      </c>
      <c r="F21" s="194">
        <v>51576</v>
      </c>
      <c r="G21" s="194">
        <v>50657</v>
      </c>
      <c r="H21" s="192">
        <v>49645</v>
      </c>
      <c r="I21" s="192"/>
      <c r="J21" s="194">
        <v>51576</v>
      </c>
      <c r="K21" s="195">
        <v>49645</v>
      </c>
      <c r="M21" s="192"/>
    </row>
    <row r="22" spans="2:13" ht="3.75" customHeight="1">
      <c r="B22" s="211"/>
      <c r="E22" s="194"/>
      <c r="F22" s="194"/>
      <c r="G22" s="194"/>
      <c r="H22" s="192"/>
      <c r="I22" s="192"/>
      <c r="J22" s="194"/>
      <c r="K22" s="195"/>
      <c r="M22" s="192"/>
    </row>
    <row r="23" spans="2:13" ht="12.75" customHeight="1">
      <c r="B23" s="212" t="s">
        <v>191</v>
      </c>
      <c r="E23" s="194"/>
      <c r="F23" s="194"/>
      <c r="G23" s="194"/>
      <c r="H23" s="192"/>
      <c r="I23" s="192"/>
      <c r="J23" s="194"/>
      <c r="K23" s="195"/>
      <c r="M23" s="192"/>
    </row>
    <row r="24" spans="2:13" s="99" customFormat="1" ht="12.75" customHeight="1">
      <c r="B24" s="213" t="s">
        <v>239</v>
      </c>
      <c r="C24" s="66"/>
      <c r="D24" s="100"/>
      <c r="E24" s="196">
        <v>-440</v>
      </c>
      <c r="F24" s="196">
        <v>-375</v>
      </c>
      <c r="G24" s="196">
        <v>-893</v>
      </c>
      <c r="H24" s="197">
        <v>-721</v>
      </c>
      <c r="I24" s="197"/>
      <c r="J24" s="196">
        <v>-815</v>
      </c>
      <c r="K24" s="198">
        <v>-1614</v>
      </c>
      <c r="M24" s="192"/>
    </row>
    <row r="25" spans="2:13" ht="12.75" customHeight="1">
      <c r="B25" s="214" t="s">
        <v>278</v>
      </c>
      <c r="E25" s="194">
        <v>1078</v>
      </c>
      <c r="F25" s="194">
        <v>617</v>
      </c>
      <c r="G25" s="194">
        <v>66</v>
      </c>
      <c r="H25" s="192">
        <v>72</v>
      </c>
      <c r="I25" s="192"/>
      <c r="J25" s="194">
        <v>1695</v>
      </c>
      <c r="K25" s="195">
        <v>138</v>
      </c>
      <c r="M25" s="192"/>
    </row>
    <row r="26" spans="2:13" s="99" customFormat="1" ht="12.75" customHeight="1" thickBot="1">
      <c r="B26" s="215" t="s">
        <v>172</v>
      </c>
      <c r="C26" s="66"/>
      <c r="D26" s="100"/>
      <c r="E26" s="204">
        <v>638</v>
      </c>
      <c r="F26" s="204">
        <v>242</v>
      </c>
      <c r="G26" s="204">
        <v>-827</v>
      </c>
      <c r="H26" s="205">
        <v>-649</v>
      </c>
      <c r="I26" s="197"/>
      <c r="J26" s="204">
        <v>880</v>
      </c>
      <c r="K26" s="206">
        <v>-1476</v>
      </c>
      <c r="M26" s="192"/>
    </row>
    <row r="27" spans="2:13" ht="3.75" customHeight="1" thickTop="1">
      <c r="B27" s="216"/>
      <c r="E27" s="188"/>
      <c r="F27" s="188"/>
      <c r="G27" s="188"/>
      <c r="H27" s="87"/>
      <c r="I27" s="87"/>
      <c r="J27" s="188"/>
      <c r="K27" s="88"/>
      <c r="M27" s="192"/>
    </row>
    <row r="28" spans="2:13" ht="3.75" customHeight="1">
      <c r="B28" s="217"/>
      <c r="E28" s="188"/>
      <c r="F28" s="188"/>
      <c r="G28" s="188"/>
      <c r="H28" s="87"/>
      <c r="I28" s="87"/>
      <c r="J28" s="188"/>
      <c r="K28" s="88"/>
      <c r="M28" s="192"/>
    </row>
    <row r="29" spans="2:13" ht="12.75" customHeight="1">
      <c r="B29" s="218" t="s">
        <v>74</v>
      </c>
      <c r="E29" s="219"/>
      <c r="F29" s="219"/>
      <c r="G29" s="219"/>
      <c r="H29" s="219"/>
      <c r="I29" s="219"/>
      <c r="J29" s="219"/>
      <c r="K29" s="88"/>
      <c r="M29" s="192"/>
    </row>
    <row r="30" spans="2:13" s="99" customFormat="1" ht="12.75" customHeight="1">
      <c r="B30" s="213" t="s">
        <v>231</v>
      </c>
      <c r="C30" s="66"/>
      <c r="D30" s="100"/>
      <c r="E30" s="219">
        <v>0.229</v>
      </c>
      <c r="F30" s="219">
        <v>0.262</v>
      </c>
      <c r="G30" s="219">
        <v>0.252</v>
      </c>
      <c r="H30" s="220">
        <v>0.254</v>
      </c>
      <c r="I30" s="221"/>
      <c r="J30" s="219">
        <v>0.245</v>
      </c>
      <c r="K30" s="222">
        <v>0.253</v>
      </c>
      <c r="M30" s="192"/>
    </row>
    <row r="31" spans="2:13" ht="12.75" customHeight="1">
      <c r="B31" s="213"/>
      <c r="E31" s="188"/>
      <c r="F31" s="188"/>
      <c r="G31" s="188"/>
      <c r="H31" s="220"/>
      <c r="I31" s="87"/>
      <c r="J31" s="188"/>
      <c r="K31" s="88"/>
      <c r="M31" s="192"/>
    </row>
    <row r="32" spans="2:13" s="99" customFormat="1" ht="12.75" customHeight="1">
      <c r="B32" s="213" t="s">
        <v>267</v>
      </c>
      <c r="C32" s="66"/>
      <c r="D32" s="100"/>
      <c r="E32" s="196">
        <v>5995</v>
      </c>
      <c r="F32" s="223">
        <v>5612</v>
      </c>
      <c r="G32" s="223">
        <v>5327</v>
      </c>
      <c r="H32" s="224">
        <v>4973</v>
      </c>
      <c r="I32" s="224"/>
      <c r="J32" s="223">
        <v>11607</v>
      </c>
      <c r="K32" s="225">
        <v>10300</v>
      </c>
      <c r="M32" s="192"/>
    </row>
    <row r="33" spans="2:13" ht="12.75" customHeight="1">
      <c r="B33" s="175" t="s">
        <v>225</v>
      </c>
      <c r="E33" s="200">
        <v>-366</v>
      </c>
      <c r="F33" s="226">
        <v>-238</v>
      </c>
      <c r="G33" s="226">
        <v>-185</v>
      </c>
      <c r="H33" s="227">
        <v>-197</v>
      </c>
      <c r="I33" s="228"/>
      <c r="J33" s="226">
        <v>-604</v>
      </c>
      <c r="K33" s="229">
        <v>-382</v>
      </c>
      <c r="M33" s="192"/>
    </row>
    <row r="34" spans="2:13" s="99" customFormat="1" ht="12.75" customHeight="1">
      <c r="B34" s="213" t="s">
        <v>123</v>
      </c>
      <c r="C34" s="66"/>
      <c r="D34" s="100"/>
      <c r="E34" s="196">
        <v>5629</v>
      </c>
      <c r="F34" s="223">
        <v>5374</v>
      </c>
      <c r="G34" s="223">
        <v>5142</v>
      </c>
      <c r="H34" s="224">
        <v>4776</v>
      </c>
      <c r="I34" s="224"/>
      <c r="J34" s="223">
        <v>11003</v>
      </c>
      <c r="K34" s="225">
        <v>9918</v>
      </c>
      <c r="M34" s="192"/>
    </row>
    <row r="35" spans="2:13" ht="12.75" customHeight="1">
      <c r="B35" s="175" t="s">
        <v>133</v>
      </c>
      <c r="E35" s="194">
        <v>2611</v>
      </c>
      <c r="F35" s="226">
        <v>-4116</v>
      </c>
      <c r="G35" s="226">
        <v>2869</v>
      </c>
      <c r="H35" s="227">
        <v>-3238</v>
      </c>
      <c r="I35" s="228"/>
      <c r="J35" s="230">
        <v>-1505</v>
      </c>
      <c r="K35" s="231">
        <v>-369</v>
      </c>
      <c r="M35" s="192"/>
    </row>
    <row r="36" spans="2:13" s="99" customFormat="1" ht="12.75" customHeight="1" thickBot="1">
      <c r="B36" s="213" t="s">
        <v>48</v>
      </c>
      <c r="C36" s="66"/>
      <c r="D36" s="100"/>
      <c r="E36" s="204">
        <v>8240</v>
      </c>
      <c r="F36" s="232">
        <v>1258</v>
      </c>
      <c r="G36" s="232">
        <v>8011</v>
      </c>
      <c r="H36" s="233">
        <v>1538</v>
      </c>
      <c r="I36" s="224"/>
      <c r="J36" s="232">
        <v>9498</v>
      </c>
      <c r="K36" s="234">
        <v>9549</v>
      </c>
      <c r="M36" s="192"/>
    </row>
    <row r="37" spans="2:13" ht="3.75" customHeight="1" thickTop="1">
      <c r="B37" s="175"/>
      <c r="E37" s="194"/>
      <c r="F37" s="230"/>
      <c r="G37" s="230"/>
      <c r="H37" s="228"/>
      <c r="I37" s="228"/>
      <c r="J37" s="230"/>
      <c r="K37" s="231"/>
      <c r="M37" s="192"/>
    </row>
    <row r="38" spans="2:13" s="99" customFormat="1" ht="12.75" customHeight="1">
      <c r="B38" s="213" t="s">
        <v>137</v>
      </c>
      <c r="C38" s="66"/>
      <c r="D38" s="100"/>
      <c r="E38" s="196">
        <v>1373</v>
      </c>
      <c r="F38" s="223">
        <v>1471</v>
      </c>
      <c r="G38" s="223">
        <v>1342</v>
      </c>
      <c r="H38" s="224">
        <v>1264</v>
      </c>
      <c r="I38" s="224"/>
      <c r="J38" s="223">
        <v>2844</v>
      </c>
      <c r="K38" s="225">
        <v>2606</v>
      </c>
      <c r="M38" s="192"/>
    </row>
    <row r="39" spans="2:13" ht="12.75" customHeight="1">
      <c r="B39" s="175" t="s">
        <v>246</v>
      </c>
      <c r="E39" s="200">
        <v>-322</v>
      </c>
      <c r="F39" s="226">
        <v>-197</v>
      </c>
      <c r="G39" s="226">
        <v>-145</v>
      </c>
      <c r="H39" s="227">
        <v>-157</v>
      </c>
      <c r="I39" s="228"/>
      <c r="J39" s="226">
        <v>-519</v>
      </c>
      <c r="K39" s="229">
        <v>-302</v>
      </c>
      <c r="M39" s="192"/>
    </row>
    <row r="40" spans="2:13" s="99" customFormat="1" ht="12.75" customHeight="1">
      <c r="B40" s="213" t="s">
        <v>140</v>
      </c>
      <c r="C40" s="66"/>
      <c r="D40" s="100"/>
      <c r="E40" s="196">
        <v>1051</v>
      </c>
      <c r="F40" s="223">
        <v>1274</v>
      </c>
      <c r="G40" s="223">
        <v>1197</v>
      </c>
      <c r="H40" s="224">
        <v>1107</v>
      </c>
      <c r="I40" s="224"/>
      <c r="J40" s="223">
        <v>2325</v>
      </c>
      <c r="K40" s="225">
        <v>2304</v>
      </c>
      <c r="M40" s="192"/>
    </row>
    <row r="41" spans="2:13" ht="12.75" customHeight="1">
      <c r="B41" s="175" t="s">
        <v>34</v>
      </c>
      <c r="E41" s="194">
        <v>235</v>
      </c>
      <c r="F41" s="230">
        <v>-3</v>
      </c>
      <c r="G41" s="230">
        <v>170</v>
      </c>
      <c r="H41" s="228">
        <v>72</v>
      </c>
      <c r="I41" s="228"/>
      <c r="J41" s="230">
        <v>232</v>
      </c>
      <c r="K41" s="231">
        <v>242</v>
      </c>
      <c r="M41" s="192"/>
    </row>
    <row r="42" spans="2:13" ht="12.75" customHeight="1">
      <c r="B42" s="175" t="s">
        <v>203</v>
      </c>
      <c r="E42" s="194">
        <v>-550</v>
      </c>
      <c r="F42" s="230">
        <v>-379</v>
      </c>
      <c r="G42" s="230">
        <v>0</v>
      </c>
      <c r="H42" s="228">
        <v>0</v>
      </c>
      <c r="I42" s="228"/>
      <c r="J42" s="230">
        <v>-929</v>
      </c>
      <c r="K42" s="231">
        <v>0</v>
      </c>
      <c r="M42" s="192"/>
    </row>
    <row r="43" spans="2:13" s="99" customFormat="1" ht="12.75" customHeight="1" thickBot="1">
      <c r="B43" s="213" t="s">
        <v>60</v>
      </c>
      <c r="C43" s="66"/>
      <c r="D43" s="100"/>
      <c r="E43" s="204">
        <v>736</v>
      </c>
      <c r="F43" s="232">
        <v>892</v>
      </c>
      <c r="G43" s="232">
        <v>1367</v>
      </c>
      <c r="H43" s="233">
        <v>1179</v>
      </c>
      <c r="I43" s="224"/>
      <c r="J43" s="232">
        <v>1628</v>
      </c>
      <c r="K43" s="234">
        <v>2546</v>
      </c>
      <c r="M43" s="192"/>
    </row>
    <row r="44" spans="2:13" ht="3.75" customHeight="1" thickTop="1">
      <c r="B44" s="189"/>
      <c r="E44" s="188"/>
      <c r="F44" s="188"/>
      <c r="G44" s="188"/>
      <c r="H44" s="87"/>
      <c r="I44" s="87"/>
      <c r="J44" s="188"/>
      <c r="K44" s="88"/>
      <c r="M44" s="192"/>
    </row>
    <row r="45" spans="2:13" ht="12.75" customHeight="1">
      <c r="B45" s="218" t="s">
        <v>193</v>
      </c>
      <c r="E45" s="188"/>
      <c r="F45" s="188"/>
      <c r="G45" s="188"/>
      <c r="H45" s="87"/>
      <c r="I45" s="87"/>
      <c r="J45" s="188"/>
      <c r="K45" s="88"/>
      <c r="M45" s="192"/>
    </row>
    <row r="46" spans="2:13" s="99" customFormat="1" ht="12.75" customHeight="1">
      <c r="B46" s="101" t="s">
        <v>211</v>
      </c>
      <c r="C46" s="66"/>
      <c r="D46" s="100"/>
      <c r="E46" s="196">
        <v>4616</v>
      </c>
      <c r="F46" s="223">
        <v>4160</v>
      </c>
      <c r="G46" s="223">
        <v>3962</v>
      </c>
      <c r="H46" s="224">
        <v>3588</v>
      </c>
      <c r="I46" s="224"/>
      <c r="J46" s="223">
        <v>8776</v>
      </c>
      <c r="K46" s="225">
        <v>7550</v>
      </c>
      <c r="M46" s="192"/>
    </row>
    <row r="47" spans="2:13" ht="12.75" customHeight="1">
      <c r="B47" s="91" t="s">
        <v>105</v>
      </c>
      <c r="E47" s="194"/>
      <c r="F47" s="230"/>
      <c r="G47" s="230"/>
      <c r="H47" s="228"/>
      <c r="I47" s="228"/>
      <c r="J47" s="230"/>
      <c r="K47" s="231"/>
      <c r="M47" s="192"/>
    </row>
    <row r="48" spans="2:13" ht="12.75" customHeight="1">
      <c r="B48" s="91" t="s">
        <v>107</v>
      </c>
      <c r="D48" s="235"/>
      <c r="E48" s="194">
        <v>-800</v>
      </c>
      <c r="F48" s="230">
        <v>-5350</v>
      </c>
      <c r="G48" s="230">
        <v>-450</v>
      </c>
      <c r="H48" s="228">
        <v>-3600</v>
      </c>
      <c r="I48" s="228"/>
      <c r="J48" s="230">
        <v>-6150</v>
      </c>
      <c r="K48" s="231">
        <v>-4050</v>
      </c>
      <c r="M48" s="192"/>
    </row>
    <row r="49" spans="2:13" ht="12.75" customHeight="1">
      <c r="B49" s="91" t="s">
        <v>213</v>
      </c>
      <c r="E49" s="194">
        <v>-56</v>
      </c>
      <c r="F49" s="230">
        <v>-16</v>
      </c>
      <c r="G49" s="230">
        <v>3414</v>
      </c>
      <c r="H49" s="228">
        <v>291</v>
      </c>
      <c r="I49" s="228"/>
      <c r="J49" s="230">
        <v>-72</v>
      </c>
      <c r="K49" s="231">
        <v>3705</v>
      </c>
      <c r="M49" s="192"/>
    </row>
    <row r="50" spans="2:13" ht="12.75" customHeight="1">
      <c r="B50" s="91" t="s">
        <v>279</v>
      </c>
      <c r="E50" s="194">
        <v>2389</v>
      </c>
      <c r="F50" s="230">
        <v>633</v>
      </c>
      <c r="G50" s="230">
        <v>-161</v>
      </c>
      <c r="H50" s="228">
        <v>-1</v>
      </c>
      <c r="I50" s="228"/>
      <c r="J50" s="230">
        <v>3022</v>
      </c>
      <c r="K50" s="231">
        <v>-162</v>
      </c>
      <c r="M50" s="192"/>
    </row>
    <row r="51" spans="2:13" ht="12.75" customHeight="1">
      <c r="B51" s="91" t="s">
        <v>280</v>
      </c>
      <c r="E51" s="200">
        <v>1078</v>
      </c>
      <c r="F51" s="226">
        <v>617</v>
      </c>
      <c r="G51" s="226">
        <v>66</v>
      </c>
      <c r="H51" s="227">
        <v>72</v>
      </c>
      <c r="I51" s="228"/>
      <c r="J51" s="226">
        <v>1695</v>
      </c>
      <c r="K51" s="229">
        <v>138</v>
      </c>
      <c r="M51" s="192"/>
    </row>
    <row r="52" spans="2:13" s="99" customFormat="1" ht="12.75" customHeight="1">
      <c r="B52" s="101"/>
      <c r="C52" s="66"/>
      <c r="D52" s="100"/>
      <c r="E52" s="196">
        <v>2611</v>
      </c>
      <c r="F52" s="223">
        <v>-4116</v>
      </c>
      <c r="G52" s="223">
        <v>2869</v>
      </c>
      <c r="H52" s="224">
        <v>-3238</v>
      </c>
      <c r="I52" s="224"/>
      <c r="J52" s="223">
        <v>-1505</v>
      </c>
      <c r="K52" s="225">
        <v>-369</v>
      </c>
      <c r="M52" s="192"/>
    </row>
    <row r="53" spans="2:13" ht="12.75" customHeight="1">
      <c r="B53" s="91" t="s">
        <v>281</v>
      </c>
      <c r="E53" s="194">
        <v>315</v>
      </c>
      <c r="F53" s="230">
        <v>382</v>
      </c>
      <c r="G53" s="230">
        <v>-170</v>
      </c>
      <c r="H53" s="228">
        <v>-72</v>
      </c>
      <c r="I53" s="228"/>
      <c r="J53" s="230">
        <v>697</v>
      </c>
      <c r="K53" s="231">
        <v>-242</v>
      </c>
      <c r="M53" s="192"/>
    </row>
    <row r="54" spans="2:13" ht="12.75" customHeight="1">
      <c r="B54" s="91" t="s">
        <v>282</v>
      </c>
      <c r="E54" s="194">
        <v>0</v>
      </c>
      <c r="F54" s="230">
        <v>0</v>
      </c>
      <c r="G54" s="230">
        <v>18</v>
      </c>
      <c r="H54" s="228">
        <v>0</v>
      </c>
      <c r="I54" s="228"/>
      <c r="J54" s="230">
        <v>0</v>
      </c>
      <c r="K54" s="231">
        <v>18</v>
      </c>
      <c r="M54" s="192"/>
    </row>
    <row r="55" spans="2:13" ht="3.75" customHeight="1">
      <c r="B55" s="189"/>
      <c r="E55" s="194"/>
      <c r="F55" s="230"/>
      <c r="G55" s="230"/>
      <c r="H55" s="228"/>
      <c r="I55" s="228"/>
      <c r="J55" s="230"/>
      <c r="K55" s="231"/>
      <c r="M55" s="192"/>
    </row>
    <row r="56" spans="2:13" s="99" customFormat="1" ht="12.75" customHeight="1" thickBot="1">
      <c r="B56" s="101" t="s">
        <v>56</v>
      </c>
      <c r="C56" s="66"/>
      <c r="D56" s="100"/>
      <c r="E56" s="204">
        <v>7542</v>
      </c>
      <c r="F56" s="232">
        <v>426</v>
      </c>
      <c r="G56" s="232">
        <v>6679</v>
      </c>
      <c r="H56" s="233">
        <v>278</v>
      </c>
      <c r="I56" s="224"/>
      <c r="J56" s="232">
        <v>7968</v>
      </c>
      <c r="K56" s="234">
        <v>6957</v>
      </c>
      <c r="M56" s="192"/>
    </row>
    <row r="57" spans="3:13" ht="3.75" customHeight="1" thickTop="1">
      <c r="C57" s="101"/>
      <c r="E57" s="87"/>
      <c r="F57" s="87"/>
      <c r="G57" s="87"/>
      <c r="H57" s="87"/>
      <c r="I57" s="87"/>
      <c r="J57" s="87"/>
      <c r="K57" s="87"/>
      <c r="M57" s="192">
        <f>K57-G57-H57</f>
        <v>0</v>
      </c>
    </row>
    <row r="58" spans="3:11" ht="3.75" customHeight="1">
      <c r="C58" s="101"/>
      <c r="E58" s="87"/>
      <c r="F58" s="87"/>
      <c r="G58" s="87"/>
      <c r="H58" s="87"/>
      <c r="I58" s="87"/>
      <c r="J58" s="87"/>
      <c r="K58" s="87"/>
    </row>
    <row r="59" spans="2:11" ht="12.75" customHeight="1">
      <c r="B59" s="67" t="s">
        <v>258</v>
      </c>
      <c r="C59" s="101"/>
      <c r="E59" s="87"/>
      <c r="F59" s="87"/>
      <c r="G59" s="87"/>
      <c r="H59" s="87"/>
      <c r="I59" s="87"/>
      <c r="J59" s="87"/>
      <c r="K59" s="87"/>
    </row>
    <row r="60" spans="2:11" ht="12.75" customHeight="1">
      <c r="B60" s="236" t="s">
        <v>76</v>
      </c>
      <c r="C60" s="689" t="s">
        <v>430</v>
      </c>
      <c r="D60" s="689"/>
      <c r="E60" s="689"/>
      <c r="F60" s="689"/>
      <c r="G60" s="689"/>
      <c r="H60" s="689"/>
      <c r="I60" s="689"/>
      <c r="J60" s="689"/>
      <c r="K60" s="689"/>
    </row>
    <row r="61" spans="2:11" ht="12.75" customHeight="1">
      <c r="B61" s="175"/>
      <c r="C61" s="689"/>
      <c r="D61" s="689"/>
      <c r="E61" s="689"/>
      <c r="F61" s="689"/>
      <c r="G61" s="689"/>
      <c r="H61" s="689"/>
      <c r="I61" s="689"/>
      <c r="J61" s="689"/>
      <c r="K61" s="689"/>
    </row>
    <row r="62" spans="2:11" ht="12.75" customHeight="1">
      <c r="B62" s="237"/>
      <c r="C62" s="689"/>
      <c r="D62" s="689"/>
      <c r="E62" s="689"/>
      <c r="F62" s="689"/>
      <c r="G62" s="689"/>
      <c r="H62" s="689"/>
      <c r="I62" s="689"/>
      <c r="J62" s="689"/>
      <c r="K62" s="689"/>
    </row>
    <row r="69" ht="17.25" customHeight="1"/>
  </sheetData>
  <sheetProtection formatCells="0" formatColumns="0" formatRows="0" sort="0" autoFilter="0" pivotTables="0"/>
  <mergeCells count="1">
    <mergeCell ref="C60:K62"/>
  </mergeCells>
  <printOptions/>
  <pageMargins left="0.7480314960629921" right="0.7480314960629921" top="0.984251968503937" bottom="0.984251968503937" header="0.5118110236220472" footer="0.5118110236220472"/>
  <pageSetup fitToHeight="1" fitToWidth="1" horizontalDpi="300" verticalDpi="300" orientation="portrait" scale="70" r:id="rId1"/>
  <headerFooter alignWithMargins="0">
    <oddHeader>&amp;LVodafone Group Plc&amp;C03 Adjusted income statement</oddHeader>
  </headerFooter>
  <rowBreaks count="4" manualBreakCount="4">
    <brk id="85" max="255" man="1"/>
    <brk id="155" max="255" man="1"/>
    <brk id="253" max="255" man="1"/>
    <brk id="351" max="255" man="1"/>
  </rowBreaks>
</worksheet>
</file>

<file path=xl/worksheets/sheet5.xml><?xml version="1.0" encoding="utf-8"?>
<worksheet xmlns="http://schemas.openxmlformats.org/spreadsheetml/2006/main" xmlns:r="http://schemas.openxmlformats.org/officeDocument/2006/relationships">
  <sheetPr>
    <pageSetUpPr fitToPage="1"/>
  </sheetPr>
  <dimension ref="B1:P45"/>
  <sheetViews>
    <sheetView showGridLines="0" zoomScaleSheetLayoutView="75" zoomScalePageLayoutView="0" workbookViewId="0" topLeftCell="A1">
      <selection activeCell="A1" sqref="A1"/>
    </sheetView>
  </sheetViews>
  <sheetFormatPr defaultColWidth="9.140625" defaultRowHeight="12.75" customHeight="1"/>
  <cols>
    <col min="1" max="1" width="5.57421875" style="64" customWidth="1"/>
    <col min="2" max="2" width="3.7109375" style="9" customWidth="1"/>
    <col min="3" max="3" width="50.7109375" style="64" customWidth="1"/>
    <col min="4" max="4" width="10.8515625" style="64" customWidth="1"/>
    <col min="5" max="5" width="3.7109375" style="64" customWidth="1"/>
    <col min="6" max="9" width="8.7109375" style="64" customWidth="1"/>
    <col min="10" max="10" width="3.7109375" style="64" customWidth="1"/>
    <col min="11" max="12" width="8.7109375" style="64" customWidth="1"/>
    <col min="13" max="13" width="3.7109375" style="64" customWidth="1"/>
    <col min="14" max="14" width="9.140625" style="9" customWidth="1"/>
    <col min="15" max="16384" width="9.140625" style="64" customWidth="1"/>
  </cols>
  <sheetData>
    <row r="1" spans="2:12" ht="12.75" customHeight="1">
      <c r="B1" s="481"/>
      <c r="C1" s="9"/>
      <c r="D1" s="9"/>
      <c r="E1" s="9"/>
      <c r="F1" s="238" t="s">
        <v>154</v>
      </c>
      <c r="G1" s="238" t="s">
        <v>94</v>
      </c>
      <c r="H1" s="238" t="s">
        <v>7</v>
      </c>
      <c r="I1" s="14" t="s">
        <v>29</v>
      </c>
      <c r="J1" s="14"/>
      <c r="K1" s="238" t="s">
        <v>25</v>
      </c>
      <c r="L1" s="13" t="s">
        <v>201</v>
      </c>
    </row>
    <row r="2" spans="2:12" ht="12.75" customHeight="1">
      <c r="B2" s="17"/>
      <c r="C2" s="9"/>
      <c r="D2" s="9"/>
      <c r="E2" s="9"/>
      <c r="F2" s="238" t="s">
        <v>13</v>
      </c>
      <c r="G2" s="238" t="s">
        <v>13</v>
      </c>
      <c r="H2" s="238" t="s">
        <v>13</v>
      </c>
      <c r="I2" s="14" t="s">
        <v>13</v>
      </c>
      <c r="J2" s="14"/>
      <c r="K2" s="238" t="s">
        <v>13</v>
      </c>
      <c r="L2" s="13" t="s">
        <v>13</v>
      </c>
    </row>
    <row r="3" spans="2:14" s="34" customFormat="1" ht="12.75" customHeight="1">
      <c r="B3" s="691" t="s">
        <v>41</v>
      </c>
      <c r="C3" s="692"/>
      <c r="D3" s="17"/>
      <c r="E3" s="17"/>
      <c r="F3" s="241">
        <v>7363</v>
      </c>
      <c r="G3" s="241">
        <v>7307</v>
      </c>
      <c r="H3" s="242">
        <v>7532</v>
      </c>
      <c r="I3" s="243">
        <v>6943</v>
      </c>
      <c r="J3" s="244"/>
      <c r="K3" s="245">
        <v>14670</v>
      </c>
      <c r="L3" s="231">
        <v>14475</v>
      </c>
      <c r="N3" s="661"/>
    </row>
    <row r="4" spans="2:14" s="34" customFormat="1" ht="12.75" customHeight="1">
      <c r="B4" s="239" t="s">
        <v>259</v>
      </c>
      <c r="C4" s="240"/>
      <c r="D4" s="17"/>
      <c r="E4" s="17"/>
      <c r="F4" s="241">
        <v>-110</v>
      </c>
      <c r="G4" s="241">
        <v>676</v>
      </c>
      <c r="H4" s="242">
        <v>-533</v>
      </c>
      <c r="I4" s="243">
        <v>739</v>
      </c>
      <c r="J4" s="244"/>
      <c r="K4" s="245">
        <v>566</v>
      </c>
      <c r="L4" s="231">
        <v>206</v>
      </c>
      <c r="N4" s="661"/>
    </row>
    <row r="5" spans="2:14" s="34" customFormat="1" ht="12.75" customHeight="1">
      <c r="B5" s="239" t="s">
        <v>242</v>
      </c>
      <c r="C5" s="240"/>
      <c r="D5" s="17"/>
      <c r="E5" s="17"/>
      <c r="F5" s="246">
        <v>78</v>
      </c>
      <c r="G5" s="246">
        <v>78</v>
      </c>
      <c r="H5" s="247">
        <v>70</v>
      </c>
      <c r="I5" s="248">
        <v>73</v>
      </c>
      <c r="J5" s="244"/>
      <c r="K5" s="249">
        <v>156</v>
      </c>
      <c r="L5" s="229">
        <v>143</v>
      </c>
      <c r="N5" s="661"/>
    </row>
    <row r="6" spans="2:12" s="34" customFormat="1" ht="4.5" customHeight="1">
      <c r="B6" s="239"/>
      <c r="C6" s="240"/>
      <c r="D6" s="17"/>
      <c r="E6" s="17"/>
      <c r="F6" s="250"/>
      <c r="G6" s="250"/>
      <c r="H6" s="250"/>
      <c r="I6" s="244"/>
      <c r="J6" s="244"/>
      <c r="K6" s="250"/>
      <c r="L6" s="225"/>
    </row>
    <row r="7" spans="2:14" s="34" customFormat="1" ht="12.75" customHeight="1">
      <c r="B7" s="251" t="s">
        <v>186</v>
      </c>
      <c r="C7" s="252"/>
      <c r="D7" s="17"/>
      <c r="E7" s="17"/>
      <c r="F7" s="253">
        <v>7331</v>
      </c>
      <c r="G7" s="254">
        <v>8061</v>
      </c>
      <c r="H7" s="254">
        <v>7069</v>
      </c>
      <c r="I7" s="244">
        <v>7755</v>
      </c>
      <c r="J7" s="244"/>
      <c r="K7" s="254">
        <v>15392</v>
      </c>
      <c r="L7" s="225">
        <v>14824</v>
      </c>
      <c r="N7" s="661"/>
    </row>
    <row r="8" spans="2:12" ht="3.75" customHeight="1">
      <c r="B8" s="239"/>
      <c r="C8" s="239"/>
      <c r="D8" s="9"/>
      <c r="E8" s="9"/>
      <c r="F8" s="241"/>
      <c r="G8" s="242"/>
      <c r="H8" s="242"/>
      <c r="I8" s="243"/>
      <c r="J8" s="243"/>
      <c r="K8" s="242"/>
      <c r="L8" s="231"/>
    </row>
    <row r="9" spans="2:14" ht="13.5" customHeight="1">
      <c r="B9" s="693" t="s">
        <v>283</v>
      </c>
      <c r="C9" s="694"/>
      <c r="D9" s="255"/>
      <c r="E9" s="9"/>
      <c r="F9" s="256">
        <v>-2677</v>
      </c>
      <c r="G9" s="256">
        <v>-2981</v>
      </c>
      <c r="H9" s="256">
        <v>-3349</v>
      </c>
      <c r="I9" s="257">
        <v>-3074</v>
      </c>
      <c r="J9" s="257"/>
      <c r="K9" s="256">
        <v>-5658</v>
      </c>
      <c r="L9" s="258">
        <v>-6423</v>
      </c>
      <c r="N9" s="661"/>
    </row>
    <row r="10" spans="2:14" ht="12.75" customHeight="1">
      <c r="B10" s="126"/>
      <c r="C10" s="259" t="s">
        <v>257</v>
      </c>
      <c r="D10" s="260"/>
      <c r="E10" s="261"/>
      <c r="F10" s="262">
        <v>-2435</v>
      </c>
      <c r="G10" s="263">
        <v>-3784</v>
      </c>
      <c r="H10" s="263">
        <v>-2618</v>
      </c>
      <c r="I10" s="264">
        <v>-3747</v>
      </c>
      <c r="J10" s="264"/>
      <c r="K10" s="263">
        <v>-6219</v>
      </c>
      <c r="L10" s="265">
        <v>-6365</v>
      </c>
      <c r="N10" s="661"/>
    </row>
    <row r="11" spans="2:14" ht="12.75" customHeight="1">
      <c r="B11" s="126"/>
      <c r="C11" s="266" t="s">
        <v>198</v>
      </c>
      <c r="D11" s="267"/>
      <c r="E11" s="268"/>
      <c r="F11" s="246">
        <v>-242</v>
      </c>
      <c r="G11" s="247">
        <v>803</v>
      </c>
      <c r="H11" s="247">
        <v>-731</v>
      </c>
      <c r="I11" s="248">
        <v>673</v>
      </c>
      <c r="J11" s="248"/>
      <c r="K11" s="247">
        <v>561</v>
      </c>
      <c r="L11" s="269">
        <v>-58</v>
      </c>
      <c r="N11" s="661"/>
    </row>
    <row r="12" spans="2:14" ht="12.75" customHeight="1">
      <c r="B12" s="691" t="s">
        <v>396</v>
      </c>
      <c r="C12" s="691"/>
      <c r="D12" s="255"/>
      <c r="E12" s="9"/>
      <c r="F12" s="241">
        <v>15</v>
      </c>
      <c r="G12" s="242">
        <v>36</v>
      </c>
      <c r="H12" s="242">
        <v>42</v>
      </c>
      <c r="I12" s="243">
        <v>75</v>
      </c>
      <c r="J12" s="243"/>
      <c r="K12" s="242">
        <v>51</v>
      </c>
      <c r="L12" s="231">
        <v>117</v>
      </c>
      <c r="N12" s="661"/>
    </row>
    <row r="13" spans="2:14" ht="3.75" customHeight="1">
      <c r="B13" s="239"/>
      <c r="C13" s="239"/>
      <c r="D13" s="270"/>
      <c r="E13" s="9"/>
      <c r="F13" s="246"/>
      <c r="G13" s="247"/>
      <c r="H13" s="247"/>
      <c r="I13" s="248"/>
      <c r="J13" s="243"/>
      <c r="K13" s="247"/>
      <c r="L13" s="229"/>
      <c r="N13" s="661"/>
    </row>
    <row r="14" spans="2:14" s="34" customFormat="1" ht="12.75" customHeight="1">
      <c r="B14" s="695" t="s">
        <v>170</v>
      </c>
      <c r="C14" s="696"/>
      <c r="D14" s="270"/>
      <c r="E14" s="17"/>
      <c r="F14" s="253">
        <v>4669</v>
      </c>
      <c r="G14" s="254">
        <v>5116</v>
      </c>
      <c r="H14" s="254">
        <v>3762</v>
      </c>
      <c r="I14" s="244">
        <v>4756</v>
      </c>
      <c r="J14" s="244"/>
      <c r="K14" s="254">
        <v>9785</v>
      </c>
      <c r="L14" s="225">
        <v>8518</v>
      </c>
      <c r="N14" s="661"/>
    </row>
    <row r="15" spans="2:14" ht="3.75" customHeight="1">
      <c r="B15" s="271"/>
      <c r="C15" s="239"/>
      <c r="D15" s="255"/>
      <c r="E15" s="9"/>
      <c r="F15" s="241"/>
      <c r="G15" s="242"/>
      <c r="H15" s="242"/>
      <c r="I15" s="243"/>
      <c r="J15" s="243"/>
      <c r="K15" s="242"/>
      <c r="L15" s="231"/>
      <c r="N15" s="661"/>
    </row>
    <row r="16" spans="2:14" s="34" customFormat="1" ht="12.75" customHeight="1">
      <c r="B16" s="126" t="s">
        <v>155</v>
      </c>
      <c r="C16" s="251"/>
      <c r="E16" s="17"/>
      <c r="F16" s="241">
        <v>-1091</v>
      </c>
      <c r="G16" s="242">
        <v>-1506</v>
      </c>
      <c r="H16" s="242">
        <v>-1043</v>
      </c>
      <c r="I16" s="243">
        <v>-926</v>
      </c>
      <c r="J16" s="244"/>
      <c r="K16" s="242">
        <v>-2597</v>
      </c>
      <c r="L16" s="231">
        <v>-1969</v>
      </c>
      <c r="N16" s="661"/>
    </row>
    <row r="17" spans="2:14" ht="12.75" customHeight="1">
      <c r="B17" s="272" t="s">
        <v>431</v>
      </c>
      <c r="C17" s="239"/>
      <c r="D17" s="255"/>
      <c r="E17" s="9"/>
      <c r="F17" s="241">
        <v>784</v>
      </c>
      <c r="G17" s="242">
        <v>725</v>
      </c>
      <c r="H17" s="242">
        <v>735</v>
      </c>
      <c r="I17" s="243">
        <v>436</v>
      </c>
      <c r="J17" s="243"/>
      <c r="K17" s="242">
        <v>1509</v>
      </c>
      <c r="L17" s="231">
        <v>1171</v>
      </c>
      <c r="N17" s="661"/>
    </row>
    <row r="18" spans="2:14" ht="12.75" customHeight="1">
      <c r="B18" s="272" t="s">
        <v>84</v>
      </c>
      <c r="C18" s="239"/>
      <c r="D18" s="255"/>
      <c r="E18" s="9"/>
      <c r="F18" s="241">
        <v>-234</v>
      </c>
      <c r="G18" s="242">
        <v>-86</v>
      </c>
      <c r="H18" s="242">
        <v>-199</v>
      </c>
      <c r="I18" s="243">
        <v>-105</v>
      </c>
      <c r="J18" s="243"/>
      <c r="K18" s="242">
        <v>-320</v>
      </c>
      <c r="L18" s="231">
        <v>-304</v>
      </c>
      <c r="N18" s="661"/>
    </row>
    <row r="19" spans="2:14" ht="12.75" customHeight="1">
      <c r="B19" s="272" t="s">
        <v>22</v>
      </c>
      <c r="C19" s="239"/>
      <c r="D19" s="255"/>
      <c r="E19" s="9"/>
      <c r="F19" s="241">
        <v>-639</v>
      </c>
      <c r="G19" s="242">
        <v>-689</v>
      </c>
      <c r="H19" s="242">
        <v>-639</v>
      </c>
      <c r="I19" s="243">
        <v>-672</v>
      </c>
      <c r="J19" s="243"/>
      <c r="K19" s="242">
        <v>-1328</v>
      </c>
      <c r="L19" s="231">
        <v>-1311</v>
      </c>
      <c r="N19" s="661"/>
    </row>
    <row r="20" spans="2:14" ht="4.5" customHeight="1">
      <c r="B20" s="126"/>
      <c r="C20" s="239"/>
      <c r="D20" s="58"/>
      <c r="E20" s="9"/>
      <c r="F20" s="246"/>
      <c r="G20" s="247"/>
      <c r="H20" s="247"/>
      <c r="I20" s="248">
        <v>0</v>
      </c>
      <c r="J20" s="243"/>
      <c r="K20" s="247"/>
      <c r="L20" s="229">
        <v>0</v>
      </c>
      <c r="N20" s="661"/>
    </row>
    <row r="21" spans="2:14" ht="12.75" customHeight="1">
      <c r="B21" s="273" t="s">
        <v>70</v>
      </c>
      <c r="C21" s="239"/>
      <c r="D21" s="58"/>
      <c r="E21" s="9"/>
      <c r="F21" s="253">
        <v>3489</v>
      </c>
      <c r="G21" s="254">
        <v>3560</v>
      </c>
      <c r="H21" s="254">
        <v>2616</v>
      </c>
      <c r="I21" s="244">
        <v>3489</v>
      </c>
      <c r="J21" s="243"/>
      <c r="K21" s="254">
        <v>7049</v>
      </c>
      <c r="L21" s="225">
        <v>6105</v>
      </c>
      <c r="N21" s="661"/>
    </row>
    <row r="22" spans="2:14" ht="4.5" customHeight="1">
      <c r="B22" s="273"/>
      <c r="C22" s="239"/>
      <c r="D22" s="58"/>
      <c r="E22" s="9"/>
      <c r="F22" s="241"/>
      <c r="G22" s="242"/>
      <c r="H22" s="242"/>
      <c r="I22" s="243"/>
      <c r="J22" s="243"/>
      <c r="K22" s="242"/>
      <c r="L22" s="231"/>
      <c r="N22" s="661"/>
    </row>
    <row r="23" spans="2:14" ht="12.75" customHeight="1">
      <c r="B23" s="272" t="s">
        <v>434</v>
      </c>
      <c r="C23" s="239"/>
      <c r="D23" s="58"/>
      <c r="E23" s="9"/>
      <c r="F23" s="241">
        <v>0</v>
      </c>
      <c r="G23" s="242">
        <v>-800</v>
      </c>
      <c r="H23" s="242">
        <v>-100</v>
      </c>
      <c r="I23" s="243">
        <v>0</v>
      </c>
      <c r="J23" s="243"/>
      <c r="K23" s="242">
        <v>-800</v>
      </c>
      <c r="L23" s="231">
        <v>-100</v>
      </c>
      <c r="N23" s="661"/>
    </row>
    <row r="24" spans="2:14" ht="12.75" customHeight="1">
      <c r="B24" s="272" t="s">
        <v>136</v>
      </c>
      <c r="C24" s="239"/>
      <c r="D24" s="58"/>
      <c r="E24" s="9"/>
      <c r="F24" s="241">
        <v>-2937</v>
      </c>
      <c r="G24" s="242">
        <v>-45</v>
      </c>
      <c r="H24" s="242">
        <v>-264</v>
      </c>
      <c r="I24" s="243">
        <v>-1165</v>
      </c>
      <c r="J24" s="243"/>
      <c r="K24" s="242">
        <v>-2982</v>
      </c>
      <c r="L24" s="231">
        <v>-1429</v>
      </c>
      <c r="N24" s="661"/>
    </row>
    <row r="25" spans="2:14" ht="12.75" customHeight="1">
      <c r="B25" s="272" t="s">
        <v>432</v>
      </c>
      <c r="C25" s="239"/>
      <c r="D25" s="58"/>
      <c r="E25" s="9"/>
      <c r="F25" s="241">
        <v>-22</v>
      </c>
      <c r="G25" s="242">
        <v>-161</v>
      </c>
      <c r="H25" s="242">
        <v>6674</v>
      </c>
      <c r="I25" s="243">
        <v>-1802</v>
      </c>
      <c r="J25" s="243"/>
      <c r="K25" s="242">
        <v>-183</v>
      </c>
      <c r="L25" s="231">
        <v>4872</v>
      </c>
      <c r="N25" s="661"/>
    </row>
    <row r="26" spans="2:14" ht="12.75" customHeight="1">
      <c r="B26" s="272" t="s">
        <v>171</v>
      </c>
      <c r="C26" s="239"/>
      <c r="D26" s="58"/>
      <c r="E26" s="9"/>
      <c r="F26" s="241">
        <v>-2976</v>
      </c>
      <c r="G26" s="242">
        <v>-1492</v>
      </c>
      <c r="H26" s="242">
        <v>-3102</v>
      </c>
      <c r="I26" s="243">
        <v>-3541</v>
      </c>
      <c r="J26" s="243"/>
      <c r="K26" s="242">
        <v>-4468</v>
      </c>
      <c r="L26" s="231">
        <v>-6643</v>
      </c>
      <c r="N26" s="661"/>
    </row>
    <row r="27" spans="2:14" ht="12.75" customHeight="1">
      <c r="B27" s="272" t="s">
        <v>53</v>
      </c>
      <c r="C27" s="239"/>
      <c r="D27" s="58"/>
      <c r="E27" s="9"/>
      <c r="F27" s="241">
        <v>-146</v>
      </c>
      <c r="G27" s="242">
        <v>-1941</v>
      </c>
      <c r="H27" s="242">
        <v>-1813</v>
      </c>
      <c r="I27" s="243">
        <v>-1770</v>
      </c>
      <c r="J27" s="243"/>
      <c r="K27" s="242">
        <v>-2087</v>
      </c>
      <c r="L27" s="231">
        <v>-3583</v>
      </c>
      <c r="N27" s="661"/>
    </row>
    <row r="28" spans="2:14" ht="12.75" customHeight="1">
      <c r="B28" s="272" t="s">
        <v>244</v>
      </c>
      <c r="C28" s="239"/>
      <c r="D28" s="58"/>
      <c r="E28" s="9"/>
      <c r="F28" s="241">
        <v>825</v>
      </c>
      <c r="G28" s="242">
        <v>9</v>
      </c>
      <c r="H28" s="242">
        <v>135</v>
      </c>
      <c r="I28" s="243">
        <f>1132+16</f>
        <v>1148</v>
      </c>
      <c r="J28" s="243"/>
      <c r="K28" s="242">
        <v>709</v>
      </c>
      <c r="L28" s="231">
        <v>1283</v>
      </c>
      <c r="N28" s="661"/>
    </row>
    <row r="29" spans="2:14" ht="12.75" customHeight="1">
      <c r="B29" s="272" t="s">
        <v>440</v>
      </c>
      <c r="C29" s="239"/>
      <c r="D29" s="58"/>
      <c r="E29" s="9"/>
      <c r="F29" s="241">
        <v>0</v>
      </c>
      <c r="G29" s="241">
        <v>0</v>
      </c>
      <c r="H29" s="241">
        <v>0</v>
      </c>
      <c r="I29" s="243">
        <v>2855</v>
      </c>
      <c r="J29" s="243"/>
      <c r="K29" s="242">
        <v>0</v>
      </c>
      <c r="L29" s="231">
        <v>2855</v>
      </c>
      <c r="N29" s="661"/>
    </row>
    <row r="30" spans="2:14" ht="12.75" customHeight="1">
      <c r="B30" s="272" t="s">
        <v>441</v>
      </c>
      <c r="C30" s="239"/>
      <c r="D30" s="58"/>
      <c r="E30" s="9"/>
      <c r="F30" s="242">
        <v>4269</v>
      </c>
      <c r="G30" s="242">
        <v>0</v>
      </c>
      <c r="H30" s="242">
        <v>0</v>
      </c>
      <c r="I30" s="242">
        <v>0</v>
      </c>
      <c r="J30" s="243"/>
      <c r="K30" s="242">
        <v>4269</v>
      </c>
      <c r="L30" s="231">
        <v>0</v>
      </c>
      <c r="N30" s="661"/>
    </row>
    <row r="31" spans="2:14" ht="12.75" customHeight="1">
      <c r="B31" s="272" t="s">
        <v>442</v>
      </c>
      <c r="C31" s="239"/>
      <c r="D31" s="58"/>
      <c r="E31" s="9"/>
      <c r="F31" s="241">
        <v>0</v>
      </c>
      <c r="G31" s="242">
        <v>1409</v>
      </c>
      <c r="H31" s="242">
        <v>0</v>
      </c>
      <c r="I31" s="242">
        <v>0</v>
      </c>
      <c r="J31" s="243"/>
      <c r="K31" s="242">
        <v>1409</v>
      </c>
      <c r="L31" s="231">
        <v>0</v>
      </c>
      <c r="N31" s="661"/>
    </row>
    <row r="32" spans="2:14" ht="12.75" customHeight="1">
      <c r="B32" s="272" t="s">
        <v>433</v>
      </c>
      <c r="C32" s="239"/>
      <c r="D32" s="58"/>
      <c r="E32" s="9"/>
      <c r="F32" s="241">
        <f>4626-F30</f>
        <v>357</v>
      </c>
      <c r="G32" s="242">
        <f>1469-G31</f>
        <v>60</v>
      </c>
      <c r="H32" s="242">
        <v>-535</v>
      </c>
      <c r="I32" s="243">
        <f>5463-I29</f>
        <v>2608</v>
      </c>
      <c r="J32" s="243"/>
      <c r="K32" s="242">
        <v>542</v>
      </c>
      <c r="L32" s="231">
        <v>2073</v>
      </c>
      <c r="N32" s="661"/>
    </row>
    <row r="33" spans="2:14" ht="3.75" customHeight="1">
      <c r="B33" s="126"/>
      <c r="C33" s="239"/>
      <c r="D33" s="58"/>
      <c r="E33" s="9"/>
      <c r="F33" s="246"/>
      <c r="G33" s="247"/>
      <c r="H33" s="247"/>
      <c r="I33" s="248"/>
      <c r="J33" s="243"/>
      <c r="K33" s="247"/>
      <c r="L33" s="229"/>
      <c r="N33" s="661"/>
    </row>
    <row r="34" spans="2:14" s="34" customFormat="1" ht="12.75" customHeight="1">
      <c r="B34" s="274" t="s">
        <v>31</v>
      </c>
      <c r="C34" s="251"/>
      <c r="D34" s="20"/>
      <c r="E34" s="17"/>
      <c r="F34" s="253">
        <v>2859</v>
      </c>
      <c r="G34" s="254">
        <v>599</v>
      </c>
      <c r="H34" s="254">
        <f>SUM(H21:H33)</f>
        <v>3611</v>
      </c>
      <c r="I34" s="254">
        <f>SUM(I21:I33)</f>
        <v>1822</v>
      </c>
      <c r="J34" s="244"/>
      <c r="K34" s="254">
        <v>3458</v>
      </c>
      <c r="L34" s="225">
        <v>5433</v>
      </c>
      <c r="N34" s="661"/>
    </row>
    <row r="35" spans="2:14" ht="12.75">
      <c r="B35" s="272" t="s">
        <v>111</v>
      </c>
      <c r="C35" s="239"/>
      <c r="D35" s="58"/>
      <c r="E35" s="9"/>
      <c r="F35" s="241">
        <v>-33316</v>
      </c>
      <c r="G35" s="242">
        <v>-30457</v>
      </c>
      <c r="H35" s="242">
        <v>-29858</v>
      </c>
      <c r="I35" s="243">
        <f>+H37</f>
        <v>-26247</v>
      </c>
      <c r="J35" s="243"/>
      <c r="K35" s="242">
        <v>-33316</v>
      </c>
      <c r="L35" s="231">
        <v>-29858</v>
      </c>
      <c r="N35" s="661"/>
    </row>
    <row r="36" spans="2:14" ht="3.75" customHeight="1">
      <c r="B36" s="272"/>
      <c r="C36" s="239"/>
      <c r="D36" s="58"/>
      <c r="E36" s="9"/>
      <c r="F36" s="241"/>
      <c r="G36" s="242"/>
      <c r="H36" s="242"/>
      <c r="I36" s="243"/>
      <c r="J36" s="243"/>
      <c r="K36" s="242"/>
      <c r="L36" s="231"/>
      <c r="N36" s="661"/>
    </row>
    <row r="37" spans="2:14" s="34" customFormat="1" ht="12.75" customHeight="1" thickBot="1">
      <c r="B37" s="274" t="s">
        <v>149</v>
      </c>
      <c r="C37" s="251"/>
      <c r="D37" s="20"/>
      <c r="E37" s="17"/>
      <c r="F37" s="275">
        <v>-30457</v>
      </c>
      <c r="G37" s="276">
        <v>-29858</v>
      </c>
      <c r="H37" s="276">
        <v>-26247</v>
      </c>
      <c r="I37" s="277">
        <f>SUM(I34:I35)</f>
        <v>-24425</v>
      </c>
      <c r="J37" s="244"/>
      <c r="K37" s="276">
        <v>-29858</v>
      </c>
      <c r="L37" s="234">
        <v>-24425</v>
      </c>
      <c r="N37" s="661"/>
    </row>
    <row r="38" spans="3:12" ht="12.75" customHeight="1" thickTop="1">
      <c r="C38" s="278"/>
      <c r="D38" s="278"/>
      <c r="E38" s="9"/>
      <c r="F38" s="70"/>
      <c r="G38" s="70"/>
      <c r="H38" s="70"/>
      <c r="I38" s="70"/>
      <c r="J38" s="70"/>
      <c r="K38" s="70"/>
      <c r="L38" s="70"/>
    </row>
    <row r="39" spans="2:12" ht="12.75">
      <c r="B39" s="9" t="s">
        <v>85</v>
      </c>
      <c r="C39" s="278"/>
      <c r="D39" s="278"/>
      <c r="E39" s="9"/>
      <c r="F39" s="70"/>
      <c r="G39" s="70"/>
      <c r="H39" s="70"/>
      <c r="I39" s="70"/>
      <c r="J39" s="70"/>
      <c r="K39" s="70"/>
      <c r="L39" s="70"/>
    </row>
    <row r="40" spans="2:12" ht="12.75">
      <c r="B40" s="279" t="s">
        <v>76</v>
      </c>
      <c r="C40" s="690" t="s">
        <v>167</v>
      </c>
      <c r="D40" s="690"/>
      <c r="E40" s="690"/>
      <c r="F40" s="690"/>
      <c r="G40" s="690"/>
      <c r="H40" s="690"/>
      <c r="I40" s="690"/>
      <c r="J40" s="690"/>
      <c r="K40" s="690"/>
      <c r="L40" s="690"/>
    </row>
    <row r="41" spans="2:12" ht="12.75" customHeight="1">
      <c r="B41" s="279" t="s">
        <v>77</v>
      </c>
      <c r="C41" s="690" t="s">
        <v>465</v>
      </c>
      <c r="D41" s="690"/>
      <c r="E41" s="690"/>
      <c r="F41" s="690"/>
      <c r="G41" s="690"/>
      <c r="H41" s="690"/>
      <c r="I41" s="690"/>
      <c r="J41" s="690"/>
      <c r="K41" s="690"/>
      <c r="L41" s="690"/>
    </row>
    <row r="42" spans="2:12" ht="12.75">
      <c r="B42" s="279"/>
      <c r="C42" s="690"/>
      <c r="D42" s="690"/>
      <c r="E42" s="690"/>
      <c r="F42" s="690"/>
      <c r="G42" s="690"/>
      <c r="H42" s="690"/>
      <c r="I42" s="690"/>
      <c r="J42" s="690"/>
      <c r="K42" s="690"/>
      <c r="L42" s="690"/>
    </row>
    <row r="43" spans="2:12" ht="12.75">
      <c r="B43" s="279"/>
      <c r="C43" s="690"/>
      <c r="D43" s="690"/>
      <c r="E43" s="690"/>
      <c r="F43" s="690"/>
      <c r="G43" s="690"/>
      <c r="H43" s="690"/>
      <c r="I43" s="690"/>
      <c r="J43" s="690"/>
      <c r="K43" s="690"/>
      <c r="L43" s="690"/>
    </row>
    <row r="45" ht="12.75" customHeight="1">
      <c r="P45" s="64" t="s">
        <v>87</v>
      </c>
    </row>
  </sheetData>
  <sheetProtection formatCells="0" formatColumns="0" formatRows="0" sort="0" autoFilter="0" pivotTables="0"/>
  <mergeCells count="6">
    <mergeCell ref="C41:L43"/>
    <mergeCell ref="C40:L40"/>
    <mergeCell ref="B3:C3"/>
    <mergeCell ref="B9:C9"/>
    <mergeCell ref="B12:C12"/>
    <mergeCell ref="B14:C14"/>
  </mergeCells>
  <printOptions/>
  <pageMargins left="0.7480314960629921" right="0.7480314960629921" top="0.984251968503937" bottom="0.984251968503937" header="0.5118110236220472" footer="0.5118110236220472"/>
  <pageSetup fitToHeight="1" fitToWidth="1" horizontalDpi="300" verticalDpi="300" orientation="portrait" scale="72" r:id="rId1"/>
  <headerFooter alignWithMargins="0">
    <oddHeader>&amp;LVodafone Group Plc&amp;C04 Cash flow</oddHeader>
  </headerFooter>
  <rowBreaks count="4" manualBreakCount="4">
    <brk id="86" max="255" man="1"/>
    <brk id="156" max="255" man="1"/>
    <brk id="254" max="255" man="1"/>
    <brk id="352" max="255" man="1"/>
  </rowBreaks>
</worksheet>
</file>

<file path=xl/worksheets/sheet6.xml><?xml version="1.0" encoding="utf-8"?>
<worksheet xmlns="http://schemas.openxmlformats.org/spreadsheetml/2006/main" xmlns:r="http://schemas.openxmlformats.org/officeDocument/2006/relationships">
  <sheetPr>
    <pageSetUpPr fitToPage="1"/>
  </sheetPr>
  <dimension ref="B1:AB46"/>
  <sheetViews>
    <sheetView showGridLines="0" zoomScalePageLayoutView="0" workbookViewId="0" topLeftCell="A1">
      <selection activeCell="A1" sqref="A1"/>
    </sheetView>
  </sheetViews>
  <sheetFormatPr defaultColWidth="9.140625" defaultRowHeight="12.75" customHeight="1"/>
  <cols>
    <col min="2" max="2" width="3.7109375" style="21" customWidth="1"/>
    <col min="3" max="3" width="23.140625" style="21" customWidth="1"/>
    <col min="4" max="6" width="9.28125" style="21" customWidth="1"/>
    <col min="7" max="7" width="9.8515625" style="308" customWidth="1"/>
    <col min="9" max="11" width="9.28125" style="21" customWidth="1"/>
    <col min="12" max="12" width="9.8515625" style="21" customWidth="1"/>
    <col min="14" max="16" width="9.28125" style="21" customWidth="1"/>
    <col min="22" max="22" width="9.140625" style="308" customWidth="1"/>
    <col min="26" max="26" width="10.421875" style="21" customWidth="1"/>
    <col min="27" max="27" width="9.140625" style="308" customWidth="1"/>
  </cols>
  <sheetData>
    <row r="1" spans="2:27" ht="20.25">
      <c r="B1" s="282" t="s">
        <v>444</v>
      </c>
      <c r="C1" s="9"/>
      <c r="D1" s="481"/>
      <c r="E1" s="14"/>
      <c r="F1" s="14"/>
      <c r="G1" s="14"/>
      <c r="H1" s="9"/>
      <c r="I1" s="14"/>
      <c r="J1" s="14"/>
      <c r="K1" s="14"/>
      <c r="L1" s="138"/>
      <c r="M1" s="9"/>
      <c r="N1" s="14"/>
      <c r="O1" s="14"/>
      <c r="P1" s="14"/>
      <c r="Q1" s="138"/>
      <c r="R1" s="9"/>
      <c r="S1" s="14"/>
      <c r="T1" s="14"/>
      <c r="U1" s="14"/>
      <c r="V1" s="14"/>
      <c r="W1" s="9"/>
      <c r="X1" s="697"/>
      <c r="Y1" s="697"/>
      <c r="Z1" s="697"/>
      <c r="AA1" s="9"/>
    </row>
    <row r="2" spans="2:27" ht="12.75" customHeight="1">
      <c r="B2" s="58"/>
      <c r="C2" s="283"/>
      <c r="D2" s="698" t="s">
        <v>229</v>
      </c>
      <c r="E2" s="698"/>
      <c r="F2" s="698"/>
      <c r="G2" s="699"/>
      <c r="H2" s="284"/>
      <c r="I2" s="698" t="s">
        <v>41</v>
      </c>
      <c r="J2" s="698"/>
      <c r="K2" s="698"/>
      <c r="L2" s="699"/>
      <c r="M2" s="284"/>
      <c r="N2" s="698" t="s">
        <v>102</v>
      </c>
      <c r="O2" s="698"/>
      <c r="P2" s="698"/>
      <c r="Q2" s="699"/>
      <c r="R2" s="284"/>
      <c r="S2" s="698" t="s">
        <v>238</v>
      </c>
      <c r="T2" s="698"/>
      <c r="U2" s="698"/>
      <c r="V2" s="699"/>
      <c r="W2" s="284"/>
      <c r="X2" s="698" t="s">
        <v>170</v>
      </c>
      <c r="Y2" s="698"/>
      <c r="Z2" s="698"/>
      <c r="AA2" s="700"/>
    </row>
    <row r="3" spans="2:27" ht="12.75" customHeight="1">
      <c r="B3" s="9"/>
      <c r="C3" s="280"/>
      <c r="D3" s="285" t="s">
        <v>154</v>
      </c>
      <c r="E3" s="285" t="s">
        <v>144</v>
      </c>
      <c r="F3" s="285" t="s">
        <v>40</v>
      </c>
      <c r="G3" s="286" t="s">
        <v>29</v>
      </c>
      <c r="H3" s="287"/>
      <c r="I3" s="285" t="s">
        <v>154</v>
      </c>
      <c r="J3" s="285" t="s">
        <v>144</v>
      </c>
      <c r="K3" s="285" t="s">
        <v>40</v>
      </c>
      <c r="L3" s="286" t="s">
        <v>29</v>
      </c>
      <c r="M3" s="287"/>
      <c r="N3" s="285" t="s">
        <v>154</v>
      </c>
      <c r="O3" s="285" t="s">
        <v>144</v>
      </c>
      <c r="P3" s="285" t="s">
        <v>40</v>
      </c>
      <c r="Q3" s="286" t="s">
        <v>29</v>
      </c>
      <c r="R3" s="287"/>
      <c r="S3" s="285" t="s">
        <v>154</v>
      </c>
      <c r="T3" s="285" t="s">
        <v>144</v>
      </c>
      <c r="U3" s="285" t="s">
        <v>40</v>
      </c>
      <c r="V3" s="286" t="s">
        <v>29</v>
      </c>
      <c r="W3" s="287"/>
      <c r="X3" s="285" t="s">
        <v>154</v>
      </c>
      <c r="Y3" s="285" t="s">
        <v>144</v>
      </c>
      <c r="Z3" s="285" t="s">
        <v>40</v>
      </c>
      <c r="AA3" s="286" t="s">
        <v>29</v>
      </c>
    </row>
    <row r="4" spans="2:27" ht="12.75" customHeight="1">
      <c r="B4" s="9"/>
      <c r="C4" s="280"/>
      <c r="D4" s="288" t="s">
        <v>13</v>
      </c>
      <c r="E4" s="288" t="s">
        <v>13</v>
      </c>
      <c r="F4" s="288" t="s">
        <v>13</v>
      </c>
      <c r="G4" s="289" t="s">
        <v>13</v>
      </c>
      <c r="H4" s="287"/>
      <c r="I4" s="288" t="s">
        <v>13</v>
      </c>
      <c r="J4" s="288" t="s">
        <v>13</v>
      </c>
      <c r="K4" s="288" t="s">
        <v>13</v>
      </c>
      <c r="L4" s="289" t="s">
        <v>13</v>
      </c>
      <c r="M4" s="287"/>
      <c r="N4" s="288" t="s">
        <v>13</v>
      </c>
      <c r="O4" s="288" t="s">
        <v>13</v>
      </c>
      <c r="P4" s="288" t="s">
        <v>13</v>
      </c>
      <c r="Q4" s="289" t="s">
        <v>13</v>
      </c>
      <c r="R4" s="287"/>
      <c r="S4" s="288" t="s">
        <v>13</v>
      </c>
      <c r="T4" s="288" t="s">
        <v>13</v>
      </c>
      <c r="U4" s="288" t="s">
        <v>13</v>
      </c>
      <c r="V4" s="289" t="s">
        <v>13</v>
      </c>
      <c r="W4" s="287"/>
      <c r="X4" s="285" t="s">
        <v>262</v>
      </c>
      <c r="Y4" s="288" t="s">
        <v>13</v>
      </c>
      <c r="Z4" s="288" t="s">
        <v>13</v>
      </c>
      <c r="AA4" s="289" t="s">
        <v>13</v>
      </c>
    </row>
    <row r="5" spans="2:27" ht="12.75" customHeight="1">
      <c r="B5" s="290" t="s">
        <v>23</v>
      </c>
      <c r="C5" s="9"/>
      <c r="D5" s="285"/>
      <c r="E5" s="285"/>
      <c r="F5" s="285"/>
      <c r="G5" s="286"/>
      <c r="H5" s="291"/>
      <c r="I5" s="285"/>
      <c r="J5" s="285"/>
      <c r="K5" s="285"/>
      <c r="L5" s="286"/>
      <c r="M5" s="291"/>
      <c r="N5" s="285"/>
      <c r="O5" s="285"/>
      <c r="P5" s="285"/>
      <c r="Q5" s="286"/>
      <c r="R5" s="291"/>
      <c r="S5" s="285"/>
      <c r="T5" s="285"/>
      <c r="U5" s="285"/>
      <c r="V5" s="286"/>
      <c r="W5" s="291"/>
      <c r="X5" s="285"/>
      <c r="Y5" s="285"/>
      <c r="Z5" s="285"/>
      <c r="AA5" s="286"/>
    </row>
    <row r="6" spans="2:27" ht="12.75" customHeight="1">
      <c r="B6" s="281"/>
      <c r="C6" s="9"/>
      <c r="D6" s="285"/>
      <c r="E6" s="285"/>
      <c r="F6" s="285"/>
      <c r="G6" s="286"/>
      <c r="H6" s="291"/>
      <c r="I6" s="285"/>
      <c r="J6" s="285"/>
      <c r="K6" s="285"/>
      <c r="L6" s="286"/>
      <c r="M6" s="291"/>
      <c r="N6" s="285"/>
      <c r="O6" s="285"/>
      <c r="P6" s="285"/>
      <c r="Q6" s="286"/>
      <c r="R6" s="291"/>
      <c r="S6" s="285"/>
      <c r="T6" s="285"/>
      <c r="U6" s="285"/>
      <c r="V6" s="286"/>
      <c r="W6" s="291"/>
      <c r="X6" s="285"/>
      <c r="Y6" s="285"/>
      <c r="Z6" s="285"/>
      <c r="AA6" s="286"/>
    </row>
    <row r="7" spans="2:28" ht="12.75" customHeight="1">
      <c r="B7" s="281" t="s">
        <v>114</v>
      </c>
      <c r="C7" s="9"/>
      <c r="D7" s="292">
        <v>3859</v>
      </c>
      <c r="E7" s="292">
        <v>4041</v>
      </c>
      <c r="F7" s="292">
        <v>4102</v>
      </c>
      <c r="G7" s="293">
        <v>4131</v>
      </c>
      <c r="H7" s="294"/>
      <c r="I7" s="292">
        <v>1471</v>
      </c>
      <c r="J7" s="292">
        <v>1481</v>
      </c>
      <c r="K7" s="292">
        <v>1552</v>
      </c>
      <c r="L7" s="293">
        <v>1413</v>
      </c>
      <c r="M7" s="294"/>
      <c r="N7" s="292">
        <v>818</v>
      </c>
      <c r="O7" s="292">
        <v>730</v>
      </c>
      <c r="P7" s="292">
        <v>831</v>
      </c>
      <c r="Q7" s="293">
        <v>660</v>
      </c>
      <c r="R7" s="294"/>
      <c r="S7" s="292">
        <v>342</v>
      </c>
      <c r="T7" s="292">
        <v>482</v>
      </c>
      <c r="U7" s="292">
        <v>410</v>
      </c>
      <c r="V7" s="293">
        <v>470</v>
      </c>
      <c r="W7" s="295"/>
      <c r="X7" s="292">
        <v>1111</v>
      </c>
      <c r="Y7" s="292">
        <v>1186</v>
      </c>
      <c r="Z7" s="292">
        <v>869</v>
      </c>
      <c r="AA7" s="293">
        <v>1267</v>
      </c>
      <c r="AB7" s="295"/>
    </row>
    <row r="8" spans="2:28" ht="12.75" customHeight="1">
      <c r="B8" s="281" t="s">
        <v>256</v>
      </c>
      <c r="C8" s="9"/>
      <c r="D8" s="292">
        <v>2852</v>
      </c>
      <c r="E8" s="292">
        <v>2870</v>
      </c>
      <c r="F8" s="292">
        <v>2905</v>
      </c>
      <c r="G8" s="293">
        <v>2753</v>
      </c>
      <c r="H8" s="294"/>
      <c r="I8" s="292">
        <v>1356</v>
      </c>
      <c r="J8" s="292">
        <v>1287</v>
      </c>
      <c r="K8" s="292">
        <v>1362</v>
      </c>
      <c r="L8" s="293">
        <v>1152</v>
      </c>
      <c r="M8" s="294"/>
      <c r="N8" s="292">
        <v>1004</v>
      </c>
      <c r="O8" s="292">
        <v>899</v>
      </c>
      <c r="P8" s="292">
        <v>976</v>
      </c>
      <c r="Q8" s="293">
        <v>759</v>
      </c>
      <c r="R8" s="294"/>
      <c r="S8" s="292">
        <v>260</v>
      </c>
      <c r="T8" s="292">
        <v>330</v>
      </c>
      <c r="U8" s="292">
        <v>269</v>
      </c>
      <c r="V8" s="293">
        <v>352</v>
      </c>
      <c r="W8" s="295"/>
      <c r="X8" s="292">
        <v>983</v>
      </c>
      <c r="Y8" s="292">
        <v>1084</v>
      </c>
      <c r="Z8" s="292">
        <v>893</v>
      </c>
      <c r="AA8" s="293">
        <v>943</v>
      </c>
      <c r="AB8" s="295"/>
    </row>
    <row r="9" spans="2:28" ht="12.75" customHeight="1">
      <c r="B9" s="281" t="s">
        <v>97</v>
      </c>
      <c r="C9" s="9"/>
      <c r="D9" s="292">
        <v>2614</v>
      </c>
      <c r="E9" s="292">
        <v>2519</v>
      </c>
      <c r="F9" s="292">
        <v>2511</v>
      </c>
      <c r="G9" s="293">
        <v>2252</v>
      </c>
      <c r="H9" s="294"/>
      <c r="I9" s="292">
        <v>868</v>
      </c>
      <c r="J9" s="292">
        <v>694</v>
      </c>
      <c r="K9" s="292">
        <v>681</v>
      </c>
      <c r="L9" s="293">
        <v>512</v>
      </c>
      <c r="M9" s="294"/>
      <c r="N9" s="292">
        <v>555</v>
      </c>
      <c r="O9" s="292">
        <v>360</v>
      </c>
      <c r="P9" s="292">
        <v>361</v>
      </c>
      <c r="Q9" s="293">
        <v>205</v>
      </c>
      <c r="R9" s="294"/>
      <c r="S9" s="292">
        <v>220</v>
      </c>
      <c r="T9" s="292">
        <v>297</v>
      </c>
      <c r="U9" s="292">
        <v>147</v>
      </c>
      <c r="V9" s="293">
        <v>282</v>
      </c>
      <c r="W9" s="295"/>
      <c r="X9" s="292">
        <v>402</v>
      </c>
      <c r="Y9" s="292">
        <v>483</v>
      </c>
      <c r="Z9" s="292">
        <v>343</v>
      </c>
      <c r="AA9" s="293">
        <v>337</v>
      </c>
      <c r="AB9" s="295"/>
    </row>
    <row r="10" spans="2:28" ht="12.75" customHeight="1">
      <c r="B10" s="281" t="s">
        <v>189</v>
      </c>
      <c r="C10" s="9"/>
      <c r="D10" s="292">
        <v>2593</v>
      </c>
      <c r="E10" s="292">
        <v>2678</v>
      </c>
      <c r="F10" s="292">
        <v>2664</v>
      </c>
      <c r="G10" s="293">
        <v>2733</v>
      </c>
      <c r="H10" s="294"/>
      <c r="I10" s="292">
        <v>599</v>
      </c>
      <c r="J10" s="292">
        <v>634</v>
      </c>
      <c r="K10" s="292">
        <v>633</v>
      </c>
      <c r="L10" s="293">
        <v>661</v>
      </c>
      <c r="M10" s="294"/>
      <c r="N10" s="292">
        <v>137</v>
      </c>
      <c r="O10" s="292">
        <v>211</v>
      </c>
      <c r="P10" s="292">
        <v>185</v>
      </c>
      <c r="Q10" s="293">
        <v>217</v>
      </c>
      <c r="R10" s="294"/>
      <c r="S10" s="292">
        <v>178</v>
      </c>
      <c r="T10" s="292">
        <v>338</v>
      </c>
      <c r="U10" s="292">
        <v>219</v>
      </c>
      <c r="V10" s="293">
        <v>356</v>
      </c>
      <c r="W10" s="295"/>
      <c r="X10" s="292">
        <v>266</v>
      </c>
      <c r="Y10" s="292">
        <v>684</v>
      </c>
      <c r="Z10" s="292">
        <v>252</v>
      </c>
      <c r="AA10" s="293">
        <v>421</v>
      </c>
      <c r="AB10" s="295"/>
    </row>
    <row r="11" spans="2:28" ht="3.75" customHeight="1">
      <c r="B11" s="281"/>
      <c r="C11" s="9"/>
      <c r="D11" s="292"/>
      <c r="E11" s="292"/>
      <c r="F11" s="292"/>
      <c r="G11" s="293"/>
      <c r="H11" s="294"/>
      <c r="I11" s="292"/>
      <c r="J11" s="292"/>
      <c r="K11" s="292"/>
      <c r="L11" s="293"/>
      <c r="M11" s="294"/>
      <c r="N11" s="292"/>
      <c r="O11" s="292"/>
      <c r="P11" s="292"/>
      <c r="Q11" s="293"/>
      <c r="R11" s="294"/>
      <c r="S11" s="292"/>
      <c r="T11" s="292"/>
      <c r="U11" s="292"/>
      <c r="V11" s="293"/>
      <c r="W11" s="295"/>
      <c r="X11" s="292"/>
      <c r="Y11" s="292"/>
      <c r="Z11" s="292"/>
      <c r="AA11" s="293"/>
      <c r="AB11" s="295"/>
    </row>
    <row r="12" spans="2:28" ht="12.75" customHeight="1">
      <c r="B12" s="281" t="s">
        <v>135</v>
      </c>
      <c r="C12" s="9"/>
      <c r="D12" s="292"/>
      <c r="E12" s="292"/>
      <c r="F12" s="292"/>
      <c r="G12" s="293"/>
      <c r="H12" s="294"/>
      <c r="I12" s="292"/>
      <c r="J12" s="292"/>
      <c r="K12" s="292"/>
      <c r="L12" s="293"/>
      <c r="M12" s="294"/>
      <c r="N12" s="292"/>
      <c r="O12" s="292"/>
      <c r="P12" s="292"/>
      <c r="Q12" s="293"/>
      <c r="R12" s="294"/>
      <c r="S12" s="292"/>
      <c r="T12" s="292"/>
      <c r="U12" s="292"/>
      <c r="V12" s="293"/>
      <c r="W12" s="295"/>
      <c r="X12" s="292"/>
      <c r="Y12" s="292"/>
      <c r="Z12" s="292"/>
      <c r="AA12" s="293"/>
      <c r="AB12" s="295"/>
    </row>
    <row r="13" spans="2:28" ht="12.75" customHeight="1">
      <c r="B13" s="281" t="s">
        <v>222</v>
      </c>
      <c r="C13" s="9"/>
      <c r="D13" s="292">
        <v>486</v>
      </c>
      <c r="E13" s="292">
        <v>441</v>
      </c>
      <c r="F13" s="292">
        <v>456</v>
      </c>
      <c r="G13" s="293">
        <v>419</v>
      </c>
      <c r="H13" s="294"/>
      <c r="I13" s="292">
        <v>124</v>
      </c>
      <c r="J13" s="292">
        <v>109</v>
      </c>
      <c r="K13" s="292">
        <v>132</v>
      </c>
      <c r="L13" s="293">
        <v>70</v>
      </c>
      <c r="M13" s="294"/>
      <c r="N13" s="292">
        <v>26</v>
      </c>
      <c r="O13" s="292">
        <v>13</v>
      </c>
      <c r="P13" s="292">
        <v>42</v>
      </c>
      <c r="Q13" s="293">
        <v>1</v>
      </c>
      <c r="R13" s="294"/>
      <c r="S13" s="292">
        <v>67</v>
      </c>
      <c r="T13" s="292">
        <v>41</v>
      </c>
      <c r="U13" s="292">
        <v>50</v>
      </c>
      <c r="V13" s="293">
        <v>28</v>
      </c>
      <c r="W13" s="295"/>
      <c r="X13" s="292">
        <v>36</v>
      </c>
      <c r="Y13" s="292">
        <v>86</v>
      </c>
      <c r="Z13" s="292">
        <v>110</v>
      </c>
      <c r="AA13" s="293">
        <v>81</v>
      </c>
      <c r="AB13" s="295"/>
    </row>
    <row r="14" spans="2:28" ht="12.75" customHeight="1">
      <c r="B14" s="281" t="s">
        <v>223</v>
      </c>
      <c r="C14" s="9"/>
      <c r="D14" s="292">
        <v>823</v>
      </c>
      <c r="E14" s="292">
        <v>849</v>
      </c>
      <c r="F14" s="292">
        <v>903</v>
      </c>
      <c r="G14" s="293">
        <v>872</v>
      </c>
      <c r="H14" s="294"/>
      <c r="I14" s="292">
        <v>286</v>
      </c>
      <c r="J14" s="292">
        <v>282</v>
      </c>
      <c r="K14" s="292">
        <v>308</v>
      </c>
      <c r="L14" s="293">
        <v>292</v>
      </c>
      <c r="M14" s="294"/>
      <c r="N14" s="292">
        <v>177</v>
      </c>
      <c r="O14" s="292">
        <v>165</v>
      </c>
      <c r="P14" s="292">
        <v>181</v>
      </c>
      <c r="Q14" s="293">
        <v>159</v>
      </c>
      <c r="R14" s="294"/>
      <c r="S14" s="292">
        <v>99</v>
      </c>
      <c r="T14" s="292">
        <v>74</v>
      </c>
      <c r="U14" s="292">
        <v>93</v>
      </c>
      <c r="V14" s="293">
        <v>150</v>
      </c>
      <c r="W14" s="295"/>
      <c r="X14" s="292">
        <v>217</v>
      </c>
      <c r="Y14" s="292">
        <v>218</v>
      </c>
      <c r="Z14" s="292">
        <v>202</v>
      </c>
      <c r="AA14" s="293">
        <v>191</v>
      </c>
      <c r="AB14" s="295"/>
    </row>
    <row r="15" spans="2:28" ht="12.75" customHeight="1">
      <c r="B15" s="281" t="s">
        <v>177</v>
      </c>
      <c r="C15" s="9"/>
      <c r="D15" s="292">
        <v>565</v>
      </c>
      <c r="E15" s="292">
        <v>536</v>
      </c>
      <c r="F15" s="292">
        <v>560</v>
      </c>
      <c r="G15" s="293">
        <v>505</v>
      </c>
      <c r="H15" s="294"/>
      <c r="I15" s="292">
        <v>232</v>
      </c>
      <c r="J15" s="292">
        <v>223</v>
      </c>
      <c r="K15" s="292">
        <v>250</v>
      </c>
      <c r="L15" s="293">
        <v>196</v>
      </c>
      <c r="M15" s="294"/>
      <c r="N15" s="292">
        <v>145</v>
      </c>
      <c r="O15" s="292">
        <v>137</v>
      </c>
      <c r="P15" s="292">
        <v>162</v>
      </c>
      <c r="Q15" s="293">
        <v>105</v>
      </c>
      <c r="R15" s="294"/>
      <c r="S15" s="292">
        <v>63</v>
      </c>
      <c r="T15" s="292">
        <v>87</v>
      </c>
      <c r="U15" s="292">
        <v>62</v>
      </c>
      <c r="V15" s="293">
        <v>89</v>
      </c>
      <c r="W15" s="295"/>
      <c r="X15" s="292">
        <v>162</v>
      </c>
      <c r="Y15" s="292">
        <v>170</v>
      </c>
      <c r="Z15" s="292">
        <v>169</v>
      </c>
      <c r="AA15" s="293">
        <v>138</v>
      </c>
      <c r="AB15" s="295"/>
    </row>
    <row r="16" spans="2:28" ht="12.75" customHeight="1">
      <c r="B16" s="281" t="s">
        <v>130</v>
      </c>
      <c r="C16" s="9"/>
      <c r="D16" s="292">
        <v>359</v>
      </c>
      <c r="E16" s="292">
        <v>351</v>
      </c>
      <c r="F16" s="292">
        <v>361</v>
      </c>
      <c r="G16" s="293">
        <v>340</v>
      </c>
      <c r="H16" s="294"/>
      <c r="I16" s="292">
        <v>149</v>
      </c>
      <c r="J16" s="292">
        <v>110</v>
      </c>
      <c r="K16" s="292">
        <v>141</v>
      </c>
      <c r="L16" s="293">
        <v>121</v>
      </c>
      <c r="M16" s="294"/>
      <c r="N16" s="292">
        <v>53</v>
      </c>
      <c r="O16" s="292">
        <v>16</v>
      </c>
      <c r="P16" s="292">
        <v>46</v>
      </c>
      <c r="Q16" s="293">
        <v>38</v>
      </c>
      <c r="R16" s="294"/>
      <c r="S16" s="292">
        <v>32</v>
      </c>
      <c r="T16" s="292">
        <v>66</v>
      </c>
      <c r="U16" s="292">
        <v>38</v>
      </c>
      <c r="V16" s="293">
        <v>42</v>
      </c>
      <c r="W16" s="295"/>
      <c r="X16" s="292">
        <v>84</v>
      </c>
      <c r="Y16" s="292">
        <v>72</v>
      </c>
      <c r="Z16" s="292">
        <v>64</v>
      </c>
      <c r="AA16" s="293">
        <v>94</v>
      </c>
      <c r="AB16" s="295"/>
    </row>
    <row r="17" spans="2:28" ht="12.75" customHeight="1">
      <c r="B17" s="281" t="s">
        <v>185</v>
      </c>
      <c r="C17" s="9"/>
      <c r="D17" s="292">
        <v>760</v>
      </c>
      <c r="E17" s="292">
        <v>806</v>
      </c>
      <c r="F17" s="292">
        <v>870</v>
      </c>
      <c r="G17" s="293">
        <v>834</v>
      </c>
      <c r="H17" s="294"/>
      <c r="I17" s="292">
        <v>93</v>
      </c>
      <c r="J17" s="292">
        <v>96</v>
      </c>
      <c r="K17" s="292">
        <v>132</v>
      </c>
      <c r="L17" s="293">
        <v>133</v>
      </c>
      <c r="M17" s="294"/>
      <c r="N17" s="292">
        <v>-33</v>
      </c>
      <c r="O17" s="292">
        <v>-39</v>
      </c>
      <c r="P17" s="292">
        <v>2</v>
      </c>
      <c r="Q17" s="293">
        <v>-2</v>
      </c>
      <c r="R17" s="294"/>
      <c r="S17" s="292">
        <v>146</v>
      </c>
      <c r="T17" s="292">
        <v>289</v>
      </c>
      <c r="U17" s="292">
        <v>134</v>
      </c>
      <c r="V17" s="293">
        <v>132</v>
      </c>
      <c r="W17" s="295"/>
      <c r="X17" s="292">
        <v>3</v>
      </c>
      <c r="Y17" s="292">
        <v>-141</v>
      </c>
      <c r="Z17" s="292">
        <v>-127</v>
      </c>
      <c r="AA17" s="293">
        <v>120</v>
      </c>
      <c r="AB17" s="295"/>
    </row>
    <row r="18" spans="2:28" ht="12.75" customHeight="1">
      <c r="B18" s="281" t="s">
        <v>443</v>
      </c>
      <c r="C18" s="9"/>
      <c r="D18" s="296">
        <v>1129</v>
      </c>
      <c r="E18" s="296">
        <v>1148</v>
      </c>
      <c r="F18" s="296">
        <v>1154</v>
      </c>
      <c r="G18" s="297">
        <v>1078</v>
      </c>
      <c r="H18" s="294"/>
      <c r="I18" s="296">
        <v>377</v>
      </c>
      <c r="J18" s="296">
        <v>352</v>
      </c>
      <c r="K18" s="296">
        <v>364</v>
      </c>
      <c r="L18" s="297">
        <v>340</v>
      </c>
      <c r="M18" s="294"/>
      <c r="N18" s="296">
        <v>178</v>
      </c>
      <c r="O18" s="296">
        <v>174</v>
      </c>
      <c r="P18" s="296">
        <v>173</v>
      </c>
      <c r="Q18" s="297">
        <v>159</v>
      </c>
      <c r="R18" s="294"/>
      <c r="S18" s="296">
        <v>114</v>
      </c>
      <c r="T18" s="296">
        <v>152</v>
      </c>
      <c r="U18" s="296">
        <v>120</v>
      </c>
      <c r="V18" s="297">
        <v>154</v>
      </c>
      <c r="W18" s="295"/>
      <c r="X18" s="296">
        <v>182</v>
      </c>
      <c r="Y18" s="296">
        <v>197</v>
      </c>
      <c r="Z18" s="296">
        <v>164</v>
      </c>
      <c r="AA18" s="297">
        <v>288</v>
      </c>
      <c r="AB18" s="295"/>
    </row>
    <row r="19" spans="2:28" s="49" customFormat="1" ht="12.75" customHeight="1">
      <c r="B19" s="290"/>
      <c r="C19" s="17"/>
      <c r="D19" s="298">
        <v>4122</v>
      </c>
      <c r="E19" s="298">
        <v>4131</v>
      </c>
      <c r="F19" s="298">
        <v>4304</v>
      </c>
      <c r="G19" s="299">
        <v>4048</v>
      </c>
      <c r="H19" s="300"/>
      <c r="I19" s="298">
        <v>1261</v>
      </c>
      <c r="J19" s="298">
        <v>1172</v>
      </c>
      <c r="K19" s="298">
        <v>1327</v>
      </c>
      <c r="L19" s="299">
        <v>1152</v>
      </c>
      <c r="M19" s="300"/>
      <c r="N19" s="298">
        <v>546</v>
      </c>
      <c r="O19" s="298">
        <v>466</v>
      </c>
      <c r="P19" s="298">
        <v>606</v>
      </c>
      <c r="Q19" s="299">
        <v>460</v>
      </c>
      <c r="R19" s="300"/>
      <c r="S19" s="298">
        <v>521</v>
      </c>
      <c r="T19" s="298">
        <v>709</v>
      </c>
      <c r="U19" s="298">
        <v>497</v>
      </c>
      <c r="V19" s="299">
        <v>595</v>
      </c>
      <c r="W19" s="295"/>
      <c r="X19" s="298">
        <v>684</v>
      </c>
      <c r="Y19" s="298">
        <v>602</v>
      </c>
      <c r="Z19" s="298">
        <v>582</v>
      </c>
      <c r="AA19" s="299">
        <v>912</v>
      </c>
      <c r="AB19" s="295"/>
    </row>
    <row r="20" spans="2:28" ht="3.75" customHeight="1">
      <c r="B20" s="281"/>
      <c r="C20" s="9"/>
      <c r="D20" s="292"/>
      <c r="E20" s="292"/>
      <c r="F20" s="292"/>
      <c r="G20" s="293"/>
      <c r="H20" s="294"/>
      <c r="I20" s="292"/>
      <c r="J20" s="292"/>
      <c r="K20" s="292"/>
      <c r="L20" s="293"/>
      <c r="M20" s="294"/>
      <c r="N20" s="292"/>
      <c r="O20" s="292"/>
      <c r="P20" s="292"/>
      <c r="Q20" s="293"/>
      <c r="R20" s="294"/>
      <c r="S20" s="292"/>
      <c r="T20" s="292"/>
      <c r="U20" s="292"/>
      <c r="V20" s="293"/>
      <c r="W20" s="295"/>
      <c r="X20" s="292"/>
      <c r="Y20" s="292"/>
      <c r="Z20" s="292"/>
      <c r="AA20" s="293"/>
      <c r="AB20" s="295"/>
    </row>
    <row r="21" spans="2:28" ht="12.75" customHeight="1">
      <c r="B21" s="281" t="s">
        <v>148</v>
      </c>
      <c r="C21" s="9"/>
      <c r="D21" s="296">
        <v>-150</v>
      </c>
      <c r="E21" s="296">
        <v>-114</v>
      </c>
      <c r="F21" s="296">
        <v>-150</v>
      </c>
      <c r="G21" s="297">
        <v>-72</v>
      </c>
      <c r="H21" s="294"/>
      <c r="I21" s="296">
        <v>0</v>
      </c>
      <c r="J21" s="296">
        <v>0</v>
      </c>
      <c r="K21" s="296">
        <v>0</v>
      </c>
      <c r="L21" s="297">
        <v>0</v>
      </c>
      <c r="M21" s="294"/>
      <c r="N21" s="296">
        <v>0</v>
      </c>
      <c r="O21" s="296">
        <v>0</v>
      </c>
      <c r="P21" s="296">
        <v>0</v>
      </c>
      <c r="Q21" s="297">
        <v>0</v>
      </c>
      <c r="R21" s="294"/>
      <c r="S21" s="296">
        <v>0</v>
      </c>
      <c r="T21" s="296">
        <v>0</v>
      </c>
      <c r="U21" s="296">
        <v>0</v>
      </c>
      <c r="V21" s="297">
        <v>0</v>
      </c>
      <c r="W21" s="295"/>
      <c r="X21" s="296">
        <v>0</v>
      </c>
      <c r="Y21" s="296">
        <v>0</v>
      </c>
      <c r="Z21" s="296">
        <v>0</v>
      </c>
      <c r="AA21" s="297">
        <v>0</v>
      </c>
      <c r="AB21" s="295"/>
    </row>
    <row r="22" spans="2:28" s="49" customFormat="1" ht="12.75" customHeight="1">
      <c r="B22" s="290"/>
      <c r="C22" s="17"/>
      <c r="D22" s="298">
        <v>15890</v>
      </c>
      <c r="E22" s="298">
        <v>16125</v>
      </c>
      <c r="F22" s="298">
        <v>16336</v>
      </c>
      <c r="G22" s="299">
        <v>15845</v>
      </c>
      <c r="H22" s="300"/>
      <c r="I22" s="298">
        <v>5555</v>
      </c>
      <c r="J22" s="298">
        <v>5268</v>
      </c>
      <c r="K22" s="298">
        <v>5555</v>
      </c>
      <c r="L22" s="299">
        <v>4890</v>
      </c>
      <c r="M22" s="300"/>
      <c r="N22" s="298">
        <v>3060</v>
      </c>
      <c r="O22" s="298">
        <v>2666</v>
      </c>
      <c r="P22" s="298">
        <v>2959</v>
      </c>
      <c r="Q22" s="299">
        <v>2301</v>
      </c>
      <c r="R22" s="300"/>
      <c r="S22" s="298">
        <v>1521</v>
      </c>
      <c r="T22" s="298">
        <v>2156</v>
      </c>
      <c r="U22" s="298">
        <v>1542</v>
      </c>
      <c r="V22" s="299">
        <v>2055</v>
      </c>
      <c r="W22" s="295"/>
      <c r="X22" s="298">
        <v>3446</v>
      </c>
      <c r="Y22" s="298">
        <v>4039</v>
      </c>
      <c r="Z22" s="298">
        <v>2939</v>
      </c>
      <c r="AA22" s="299">
        <v>3880</v>
      </c>
      <c r="AB22" s="295"/>
    </row>
    <row r="23" spans="2:28" ht="3.75" customHeight="1">
      <c r="B23" s="281"/>
      <c r="C23" s="9"/>
      <c r="D23" s="292"/>
      <c r="E23" s="292"/>
      <c r="F23" s="292"/>
      <c r="G23" s="293"/>
      <c r="H23" s="294"/>
      <c r="I23" s="292"/>
      <c r="J23" s="292"/>
      <c r="K23" s="292"/>
      <c r="L23" s="293"/>
      <c r="M23" s="294"/>
      <c r="N23" s="292"/>
      <c r="O23" s="292"/>
      <c r="P23" s="292"/>
      <c r="Q23" s="293"/>
      <c r="R23" s="294"/>
      <c r="S23" s="292"/>
      <c r="T23" s="292"/>
      <c r="U23" s="292"/>
      <c r="V23" s="293"/>
      <c r="W23" s="295"/>
      <c r="X23" s="292"/>
      <c r="Y23" s="292"/>
      <c r="Z23" s="292"/>
      <c r="AA23" s="293"/>
      <c r="AB23" s="295"/>
    </row>
    <row r="24" spans="2:28" ht="12.75" customHeight="1">
      <c r="B24" s="290" t="s">
        <v>99</v>
      </c>
      <c r="C24" s="9"/>
      <c r="D24" s="292"/>
      <c r="E24" s="292"/>
      <c r="F24" s="292"/>
      <c r="G24" s="293"/>
      <c r="H24" s="294"/>
      <c r="I24" s="292"/>
      <c r="J24" s="292"/>
      <c r="K24" s="292"/>
      <c r="L24" s="293"/>
      <c r="M24" s="294"/>
      <c r="N24" s="292"/>
      <c r="O24" s="292"/>
      <c r="P24" s="292"/>
      <c r="Q24" s="293"/>
      <c r="R24" s="294"/>
      <c r="S24" s="292"/>
      <c r="T24" s="292"/>
      <c r="U24" s="292"/>
      <c r="V24" s="293"/>
      <c r="W24" s="295"/>
      <c r="X24" s="292"/>
      <c r="Y24" s="292"/>
      <c r="Z24" s="292"/>
      <c r="AA24" s="293"/>
      <c r="AB24" s="295"/>
    </row>
    <row r="25" spans="2:28" ht="3.75" customHeight="1">
      <c r="B25" s="281"/>
      <c r="C25" s="9"/>
      <c r="D25" s="292"/>
      <c r="E25" s="292"/>
      <c r="F25" s="292"/>
      <c r="G25" s="293"/>
      <c r="H25" s="294"/>
      <c r="I25" s="292"/>
      <c r="J25" s="292"/>
      <c r="K25" s="292"/>
      <c r="L25" s="293"/>
      <c r="M25" s="294"/>
      <c r="N25" s="292"/>
      <c r="O25" s="292"/>
      <c r="P25" s="292"/>
      <c r="Q25" s="293"/>
      <c r="R25" s="294"/>
      <c r="S25" s="292"/>
      <c r="T25" s="292"/>
      <c r="U25" s="292"/>
      <c r="V25" s="293"/>
      <c r="W25" s="295"/>
      <c r="X25" s="292"/>
      <c r="Y25" s="292"/>
      <c r="Z25" s="292"/>
      <c r="AA25" s="293"/>
      <c r="AB25" s="295"/>
    </row>
    <row r="26" spans="2:28" ht="12.75" customHeight="1">
      <c r="B26" s="281" t="s">
        <v>147</v>
      </c>
      <c r="C26" s="9"/>
      <c r="D26" s="292">
        <v>1874</v>
      </c>
      <c r="E26" s="292">
        <v>1981</v>
      </c>
      <c r="F26" s="292">
        <v>2117</v>
      </c>
      <c r="G26" s="293">
        <v>2148</v>
      </c>
      <c r="H26" s="294"/>
      <c r="I26" s="292">
        <v>488</v>
      </c>
      <c r="J26" s="292">
        <v>497</v>
      </c>
      <c r="K26" s="292">
        <v>535</v>
      </c>
      <c r="L26" s="293">
        <v>587</v>
      </c>
      <c r="M26" s="294"/>
      <c r="N26" s="292">
        <v>6</v>
      </c>
      <c r="O26" s="292">
        <v>9</v>
      </c>
      <c r="P26" s="292">
        <v>-9</v>
      </c>
      <c r="Q26" s="293">
        <v>69</v>
      </c>
      <c r="R26" s="294"/>
      <c r="S26" s="292">
        <v>286</v>
      </c>
      <c r="T26" s="292">
        <v>584</v>
      </c>
      <c r="U26" s="292">
        <v>329</v>
      </c>
      <c r="V26" s="293">
        <v>476</v>
      </c>
      <c r="W26" s="295"/>
      <c r="X26" s="292">
        <v>340</v>
      </c>
      <c r="Y26" s="292">
        <v>93</v>
      </c>
      <c r="Z26" s="292">
        <v>332</v>
      </c>
      <c r="AA26" s="293">
        <v>199</v>
      </c>
      <c r="AB26" s="295"/>
    </row>
    <row r="27" spans="2:28" ht="12.75" customHeight="1">
      <c r="B27" s="281" t="s">
        <v>9</v>
      </c>
      <c r="C27" s="9"/>
      <c r="D27" s="292">
        <v>2612</v>
      </c>
      <c r="E27" s="292">
        <v>2867</v>
      </c>
      <c r="F27" s="292">
        <v>2814</v>
      </c>
      <c r="G27" s="293">
        <v>2824</v>
      </c>
      <c r="H27" s="294"/>
      <c r="I27" s="292">
        <v>866</v>
      </c>
      <c r="J27" s="292">
        <v>978</v>
      </c>
      <c r="K27" s="292">
        <v>934</v>
      </c>
      <c r="L27" s="293">
        <v>996</v>
      </c>
      <c r="M27" s="294"/>
      <c r="N27" s="292">
        <v>343</v>
      </c>
      <c r="O27" s="292">
        <v>484</v>
      </c>
      <c r="P27" s="292">
        <v>470</v>
      </c>
      <c r="Q27" s="293">
        <v>614</v>
      </c>
      <c r="R27" s="294"/>
      <c r="S27" s="292">
        <v>183</v>
      </c>
      <c r="T27" s="292">
        <v>389</v>
      </c>
      <c r="U27" s="292">
        <v>303</v>
      </c>
      <c r="V27" s="293">
        <v>420</v>
      </c>
      <c r="W27" s="295"/>
      <c r="X27" s="292">
        <v>565</v>
      </c>
      <c r="Y27" s="292">
        <v>774</v>
      </c>
      <c r="Z27" s="292">
        <v>590</v>
      </c>
      <c r="AA27" s="293">
        <v>825</v>
      </c>
      <c r="AB27" s="295"/>
    </row>
    <row r="28" spans="2:28" ht="3.75" customHeight="1">
      <c r="B28" s="281"/>
      <c r="C28" s="9"/>
      <c r="D28" s="292"/>
      <c r="E28" s="292"/>
      <c r="F28" s="292"/>
      <c r="G28" s="293"/>
      <c r="H28" s="294"/>
      <c r="I28" s="292"/>
      <c r="J28" s="292"/>
      <c r="K28" s="292"/>
      <c r="L28" s="293"/>
      <c r="M28" s="294"/>
      <c r="N28" s="292"/>
      <c r="O28" s="292"/>
      <c r="P28" s="292"/>
      <c r="Q28" s="293"/>
      <c r="R28" s="294"/>
      <c r="S28" s="292"/>
      <c r="T28" s="292"/>
      <c r="U28" s="292"/>
      <c r="V28" s="293"/>
      <c r="W28" s="295"/>
      <c r="X28" s="292"/>
      <c r="Y28" s="292"/>
      <c r="Z28" s="292"/>
      <c r="AA28" s="293"/>
      <c r="AB28" s="295"/>
    </row>
    <row r="29" spans="2:28" ht="12.75" customHeight="1">
      <c r="B29" s="281" t="s">
        <v>21</v>
      </c>
      <c r="C29" s="9"/>
      <c r="D29" s="292"/>
      <c r="E29" s="292"/>
      <c r="F29" s="292"/>
      <c r="G29" s="293"/>
      <c r="H29" s="294"/>
      <c r="I29" s="292"/>
      <c r="J29" s="292"/>
      <c r="K29" s="292"/>
      <c r="L29" s="293"/>
      <c r="M29" s="294"/>
      <c r="N29" s="292"/>
      <c r="O29" s="292"/>
      <c r="P29" s="292"/>
      <c r="Q29" s="293"/>
      <c r="R29" s="294"/>
      <c r="S29" s="292"/>
      <c r="T29" s="292"/>
      <c r="U29" s="292"/>
      <c r="V29" s="293"/>
      <c r="W29" s="295"/>
      <c r="X29" s="292"/>
      <c r="Y29" s="292"/>
      <c r="Z29" s="292"/>
      <c r="AA29" s="293"/>
      <c r="AB29" s="295"/>
    </row>
    <row r="30" spans="2:28" ht="12.75" customHeight="1">
      <c r="B30" s="281" t="s">
        <v>196</v>
      </c>
      <c r="C30" s="9"/>
      <c r="D30" s="292">
        <v>691</v>
      </c>
      <c r="E30" s="292">
        <v>638</v>
      </c>
      <c r="F30" s="292">
        <v>623</v>
      </c>
      <c r="G30" s="293">
        <v>639</v>
      </c>
      <c r="H30" s="294"/>
      <c r="I30" s="292">
        <v>323</v>
      </c>
      <c r="J30" s="292">
        <v>284</v>
      </c>
      <c r="K30" s="292">
        <v>271</v>
      </c>
      <c r="L30" s="293">
        <v>281</v>
      </c>
      <c r="M30" s="294"/>
      <c r="N30" s="292">
        <v>200</v>
      </c>
      <c r="O30" s="292">
        <v>160</v>
      </c>
      <c r="P30" s="292">
        <v>158</v>
      </c>
      <c r="Q30" s="293">
        <v>162</v>
      </c>
      <c r="R30" s="294"/>
      <c r="S30" s="292">
        <v>101</v>
      </c>
      <c r="T30" s="292">
        <v>191</v>
      </c>
      <c r="U30" s="292">
        <v>59</v>
      </c>
      <c r="V30" s="293">
        <v>151</v>
      </c>
      <c r="W30" s="295"/>
      <c r="X30" s="292">
        <v>213</v>
      </c>
      <c r="Y30" s="292">
        <v>196</v>
      </c>
      <c r="Z30" s="292">
        <v>153</v>
      </c>
      <c r="AA30" s="293">
        <v>104</v>
      </c>
      <c r="AB30" s="295"/>
    </row>
    <row r="31" spans="2:28" ht="12.75" customHeight="1">
      <c r="B31" s="281" t="s">
        <v>443</v>
      </c>
      <c r="C31" s="9"/>
      <c r="D31" s="296">
        <v>1265</v>
      </c>
      <c r="E31" s="296">
        <v>1377</v>
      </c>
      <c r="F31" s="296">
        <v>1354</v>
      </c>
      <c r="G31" s="297">
        <v>1349</v>
      </c>
      <c r="H31" s="294"/>
      <c r="I31" s="296">
        <v>255</v>
      </c>
      <c r="J31" s="296">
        <v>308</v>
      </c>
      <c r="K31" s="296">
        <v>261</v>
      </c>
      <c r="L31" s="297">
        <v>250</v>
      </c>
      <c r="M31" s="294"/>
      <c r="N31" s="296">
        <v>13</v>
      </c>
      <c r="O31" s="296">
        <v>57</v>
      </c>
      <c r="P31" s="296">
        <v>-1</v>
      </c>
      <c r="Q31" s="297">
        <v>9</v>
      </c>
      <c r="R31" s="294"/>
      <c r="S31" s="296">
        <v>205</v>
      </c>
      <c r="T31" s="296">
        <v>257</v>
      </c>
      <c r="U31" s="296">
        <v>223</v>
      </c>
      <c r="V31" s="297">
        <v>360</v>
      </c>
      <c r="W31" s="295"/>
      <c r="X31" s="296">
        <v>155</v>
      </c>
      <c r="Y31" s="296">
        <v>66</v>
      </c>
      <c r="Z31" s="296">
        <v>21</v>
      </c>
      <c r="AA31" s="297">
        <v>36</v>
      </c>
      <c r="AB31" s="295"/>
    </row>
    <row r="32" spans="2:28" s="49" customFormat="1" ht="12.75" customHeight="1">
      <c r="B32" s="290"/>
      <c r="C32" s="17"/>
      <c r="D32" s="298">
        <v>1956</v>
      </c>
      <c r="E32" s="298">
        <v>2015</v>
      </c>
      <c r="F32" s="298">
        <v>1977</v>
      </c>
      <c r="G32" s="299">
        <v>1988</v>
      </c>
      <c r="H32" s="300"/>
      <c r="I32" s="298">
        <v>578</v>
      </c>
      <c r="J32" s="298">
        <v>592</v>
      </c>
      <c r="K32" s="298">
        <v>532</v>
      </c>
      <c r="L32" s="299">
        <v>531</v>
      </c>
      <c r="M32" s="300"/>
      <c r="N32" s="298">
        <v>213</v>
      </c>
      <c r="O32" s="298">
        <v>217</v>
      </c>
      <c r="P32" s="298">
        <v>157</v>
      </c>
      <c r="Q32" s="299">
        <v>171</v>
      </c>
      <c r="R32" s="300"/>
      <c r="S32" s="298">
        <v>306</v>
      </c>
      <c r="T32" s="298">
        <v>448</v>
      </c>
      <c r="U32" s="298">
        <v>282</v>
      </c>
      <c r="V32" s="299">
        <v>511</v>
      </c>
      <c r="W32" s="295"/>
      <c r="X32" s="298">
        <v>368</v>
      </c>
      <c r="Y32" s="298">
        <v>262</v>
      </c>
      <c r="Z32" s="298">
        <v>174</v>
      </c>
      <c r="AA32" s="299">
        <v>140</v>
      </c>
      <c r="AB32" s="295"/>
    </row>
    <row r="33" spans="2:28" s="49" customFormat="1" ht="3" customHeight="1">
      <c r="B33" s="290"/>
      <c r="C33" s="17"/>
      <c r="D33" s="292"/>
      <c r="E33" s="298"/>
      <c r="F33" s="298"/>
      <c r="G33" s="299"/>
      <c r="H33" s="300"/>
      <c r="I33" s="292"/>
      <c r="J33" s="298"/>
      <c r="K33" s="298"/>
      <c r="L33" s="299"/>
      <c r="M33" s="300"/>
      <c r="N33" s="292"/>
      <c r="O33" s="298"/>
      <c r="P33" s="298"/>
      <c r="Q33" s="299"/>
      <c r="R33" s="300"/>
      <c r="S33" s="292"/>
      <c r="T33" s="298"/>
      <c r="U33" s="298"/>
      <c r="V33" s="299"/>
      <c r="W33" s="295"/>
      <c r="X33" s="292"/>
      <c r="Y33" s="298"/>
      <c r="Z33" s="298"/>
      <c r="AA33" s="299"/>
      <c r="AB33" s="295"/>
    </row>
    <row r="34" spans="2:28" ht="12.75" customHeight="1">
      <c r="B34" s="281" t="s">
        <v>148</v>
      </c>
      <c r="C34" s="9"/>
      <c r="D34" s="296">
        <v>0</v>
      </c>
      <c r="E34" s="296">
        <v>-1</v>
      </c>
      <c r="F34" s="296">
        <v>0</v>
      </c>
      <c r="G34" s="297">
        <v>0</v>
      </c>
      <c r="H34" s="294"/>
      <c r="I34" s="296">
        <v>0</v>
      </c>
      <c r="J34" s="296">
        <v>0</v>
      </c>
      <c r="K34" s="296">
        <v>0</v>
      </c>
      <c r="L34" s="297">
        <v>0</v>
      </c>
      <c r="M34" s="294"/>
      <c r="N34" s="296">
        <v>0</v>
      </c>
      <c r="O34" s="296">
        <v>0</v>
      </c>
      <c r="P34" s="296">
        <v>0</v>
      </c>
      <c r="Q34" s="297">
        <v>0</v>
      </c>
      <c r="R34" s="294"/>
      <c r="S34" s="296">
        <v>0</v>
      </c>
      <c r="T34" s="296">
        <v>0</v>
      </c>
      <c r="U34" s="296">
        <v>0</v>
      </c>
      <c r="V34" s="297">
        <v>0</v>
      </c>
      <c r="W34" s="295"/>
      <c r="X34" s="296">
        <v>0</v>
      </c>
      <c r="Y34" s="296">
        <v>0</v>
      </c>
      <c r="Z34" s="296">
        <v>0</v>
      </c>
      <c r="AA34" s="297">
        <v>0</v>
      </c>
      <c r="AB34" s="295"/>
    </row>
    <row r="35" spans="2:28" s="49" customFormat="1" ht="12.75" customHeight="1">
      <c r="B35" s="290"/>
      <c r="C35" s="17"/>
      <c r="D35" s="298">
        <v>6442</v>
      </c>
      <c r="E35" s="298">
        <v>6862</v>
      </c>
      <c r="F35" s="298">
        <v>6908</v>
      </c>
      <c r="G35" s="299">
        <v>6960</v>
      </c>
      <c r="H35" s="300"/>
      <c r="I35" s="298">
        <v>1932</v>
      </c>
      <c r="J35" s="298">
        <v>2067</v>
      </c>
      <c r="K35" s="298">
        <v>2001</v>
      </c>
      <c r="L35" s="299">
        <v>2114</v>
      </c>
      <c r="M35" s="300"/>
      <c r="N35" s="298">
        <v>562</v>
      </c>
      <c r="O35" s="298">
        <v>710</v>
      </c>
      <c r="P35" s="298">
        <v>618</v>
      </c>
      <c r="Q35" s="299">
        <v>854</v>
      </c>
      <c r="R35" s="300"/>
      <c r="S35" s="298">
        <v>775</v>
      </c>
      <c r="T35" s="298">
        <v>1421</v>
      </c>
      <c r="U35" s="298">
        <v>914</v>
      </c>
      <c r="V35" s="299">
        <v>1407</v>
      </c>
      <c r="W35" s="295"/>
      <c r="X35" s="298">
        <v>1273</v>
      </c>
      <c r="Y35" s="298">
        <v>1129</v>
      </c>
      <c r="Z35" s="298">
        <v>1096</v>
      </c>
      <c r="AA35" s="299">
        <v>1164</v>
      </c>
      <c r="AB35" s="295"/>
    </row>
    <row r="36" spans="2:28" ht="3" customHeight="1">
      <c r="B36" s="281"/>
      <c r="C36" s="9"/>
      <c r="D36" s="298"/>
      <c r="E36" s="298"/>
      <c r="F36" s="298"/>
      <c r="G36" s="293"/>
      <c r="H36" s="294"/>
      <c r="I36" s="298"/>
      <c r="J36" s="298"/>
      <c r="K36" s="298"/>
      <c r="L36" s="293"/>
      <c r="M36" s="294"/>
      <c r="N36" s="298"/>
      <c r="O36" s="298"/>
      <c r="P36" s="298"/>
      <c r="Q36" s="293"/>
      <c r="R36" s="294"/>
      <c r="S36" s="298"/>
      <c r="T36" s="298"/>
      <c r="U36" s="298"/>
      <c r="V36" s="293"/>
      <c r="W36" s="295"/>
      <c r="X36" s="298"/>
      <c r="Y36" s="298"/>
      <c r="Z36" s="298"/>
      <c r="AA36" s="293"/>
      <c r="AB36" s="295"/>
    </row>
    <row r="37" spans="2:28" ht="3" customHeight="1">
      <c r="B37" s="281"/>
      <c r="C37" s="9"/>
      <c r="D37" s="292"/>
      <c r="E37" s="292"/>
      <c r="F37" s="292"/>
      <c r="G37" s="293"/>
      <c r="H37" s="294"/>
      <c r="I37" s="292"/>
      <c r="J37" s="292"/>
      <c r="K37" s="292"/>
      <c r="L37" s="293"/>
      <c r="M37" s="294"/>
      <c r="N37" s="292"/>
      <c r="O37" s="292"/>
      <c r="P37" s="292"/>
      <c r="Q37" s="293"/>
      <c r="R37" s="294"/>
      <c r="S37" s="292"/>
      <c r="T37" s="292"/>
      <c r="U37" s="292"/>
      <c r="V37" s="293"/>
      <c r="W37" s="295"/>
      <c r="X37" s="292"/>
      <c r="Y37" s="292"/>
      <c r="Z37" s="292"/>
      <c r="AA37" s="293"/>
      <c r="AB37" s="295"/>
    </row>
    <row r="38" spans="2:28" ht="25.5" customHeight="1">
      <c r="B38" s="667" t="s">
        <v>174</v>
      </c>
      <c r="C38" s="676"/>
      <c r="D38" s="292">
        <v>320</v>
      </c>
      <c r="E38" s="292">
        <v>339</v>
      </c>
      <c r="F38" s="292">
        <v>306</v>
      </c>
      <c r="G38" s="293">
        <v>117</v>
      </c>
      <c r="H38" s="294"/>
      <c r="I38" s="292">
        <v>-124</v>
      </c>
      <c r="J38" s="292">
        <v>-28</v>
      </c>
      <c r="K38" s="292">
        <v>-24</v>
      </c>
      <c r="L38" s="293">
        <v>-61</v>
      </c>
      <c r="M38" s="294"/>
      <c r="N38" s="292">
        <v>2447</v>
      </c>
      <c r="O38" s="292">
        <v>2373</v>
      </c>
      <c r="P38" s="292">
        <v>2458</v>
      </c>
      <c r="Q38" s="293">
        <v>2342</v>
      </c>
      <c r="R38" s="294"/>
      <c r="S38" s="292">
        <v>139</v>
      </c>
      <c r="T38" s="292">
        <v>207</v>
      </c>
      <c r="U38" s="292">
        <v>162</v>
      </c>
      <c r="V38" s="293">
        <v>285</v>
      </c>
      <c r="W38" s="295"/>
      <c r="X38" s="292">
        <v>-50</v>
      </c>
      <c r="Y38" s="292">
        <v>-52</v>
      </c>
      <c r="Z38" s="292">
        <v>-273</v>
      </c>
      <c r="AA38" s="293">
        <v>-288</v>
      </c>
      <c r="AB38" s="295"/>
    </row>
    <row r="39" spans="2:28" ht="12.75" customHeight="1">
      <c r="B39" s="281" t="s">
        <v>195</v>
      </c>
      <c r="C39" s="9"/>
      <c r="D39" s="292">
        <v>-49</v>
      </c>
      <c r="E39" s="292">
        <v>-45</v>
      </c>
      <c r="F39" s="292">
        <v>-30</v>
      </c>
      <c r="G39" s="293">
        <v>-25</v>
      </c>
      <c r="H39" s="294"/>
      <c r="I39" s="292">
        <v>0</v>
      </c>
      <c r="J39" s="292">
        <v>0</v>
      </c>
      <c r="K39" s="292">
        <v>0</v>
      </c>
      <c r="L39" s="293">
        <v>0</v>
      </c>
      <c r="M39" s="294"/>
      <c r="N39" s="292">
        <v>0</v>
      </c>
      <c r="O39" s="292">
        <v>0</v>
      </c>
      <c r="P39" s="292">
        <v>0</v>
      </c>
      <c r="Q39" s="293">
        <v>0</v>
      </c>
      <c r="R39" s="294"/>
      <c r="S39" s="292">
        <v>0</v>
      </c>
      <c r="T39" s="292">
        <v>0</v>
      </c>
      <c r="U39" s="292">
        <v>0</v>
      </c>
      <c r="V39" s="293">
        <v>0</v>
      </c>
      <c r="W39" s="295"/>
      <c r="X39" s="292">
        <v>0</v>
      </c>
      <c r="Y39" s="292">
        <v>0</v>
      </c>
      <c r="Z39" s="292">
        <v>0</v>
      </c>
      <c r="AA39" s="293">
        <v>0</v>
      </c>
      <c r="AB39" s="295"/>
    </row>
    <row r="40" spans="2:28" ht="3.75" customHeight="1">
      <c r="B40" s="281"/>
      <c r="C40" s="9"/>
      <c r="D40" s="292"/>
      <c r="E40" s="292"/>
      <c r="F40" s="292"/>
      <c r="G40" s="293"/>
      <c r="H40" s="294"/>
      <c r="I40" s="292"/>
      <c r="J40" s="292"/>
      <c r="K40" s="292"/>
      <c r="L40" s="293"/>
      <c r="M40" s="294"/>
      <c r="N40" s="292"/>
      <c r="O40" s="292"/>
      <c r="P40" s="292"/>
      <c r="Q40" s="293"/>
      <c r="R40" s="294"/>
      <c r="S40" s="292"/>
      <c r="T40" s="292"/>
      <c r="U40" s="292"/>
      <c r="V40" s="293"/>
      <c r="W40" s="295"/>
      <c r="X40" s="292"/>
      <c r="Y40" s="292"/>
      <c r="Z40" s="292"/>
      <c r="AA40" s="293"/>
      <c r="AB40" s="295"/>
    </row>
    <row r="41" spans="2:28" s="49" customFormat="1" ht="12.75" customHeight="1" thickBot="1">
      <c r="B41" s="290" t="s">
        <v>204</v>
      </c>
      <c r="C41" s="17"/>
      <c r="D41" s="301">
        <v>22603</v>
      </c>
      <c r="E41" s="301">
        <v>23281</v>
      </c>
      <c r="F41" s="301">
        <v>23520</v>
      </c>
      <c r="G41" s="302">
        <v>22897</v>
      </c>
      <c r="H41" s="300"/>
      <c r="I41" s="301">
        <v>7363</v>
      </c>
      <c r="J41" s="301">
        <v>7307</v>
      </c>
      <c r="K41" s="301">
        <v>7532</v>
      </c>
      <c r="L41" s="302">
        <v>6943</v>
      </c>
      <c r="M41" s="300"/>
      <c r="N41" s="301">
        <v>6069</v>
      </c>
      <c r="O41" s="301">
        <v>5749</v>
      </c>
      <c r="P41" s="301">
        <v>6035</v>
      </c>
      <c r="Q41" s="302">
        <v>5497</v>
      </c>
      <c r="R41" s="300"/>
      <c r="S41" s="301">
        <v>2435</v>
      </c>
      <c r="T41" s="301">
        <v>3784</v>
      </c>
      <c r="U41" s="301">
        <v>2618</v>
      </c>
      <c r="V41" s="302">
        <v>3747</v>
      </c>
      <c r="W41" s="295"/>
      <c r="X41" s="301">
        <v>4669</v>
      </c>
      <c r="Y41" s="301">
        <v>5116</v>
      </c>
      <c r="Z41" s="301">
        <v>3762</v>
      </c>
      <c r="AA41" s="302">
        <v>4756</v>
      </c>
      <c r="AB41" s="295"/>
    </row>
    <row r="42" spans="2:27" ht="3.75" customHeight="1" thickTop="1">
      <c r="B42" s="290"/>
      <c r="C42" s="9"/>
      <c r="D42" s="70"/>
      <c r="E42" s="70"/>
      <c r="F42" s="70"/>
      <c r="G42" s="70"/>
      <c r="H42" s="295"/>
      <c r="I42" s="70"/>
      <c r="J42" s="70"/>
      <c r="K42" s="70"/>
      <c r="L42" s="303"/>
      <c r="M42" s="295"/>
      <c r="N42" s="70"/>
      <c r="O42" s="70"/>
      <c r="P42" s="70"/>
      <c r="Q42" s="303"/>
      <c r="R42" s="295"/>
      <c r="S42" s="70"/>
      <c r="T42" s="70"/>
      <c r="U42" s="70"/>
      <c r="V42" s="70"/>
      <c r="W42" s="295">
        <f>U42+V42-'06 Full-year regional analysis'!O43</f>
        <v>0</v>
      </c>
      <c r="X42" s="70"/>
      <c r="Y42" s="70"/>
      <c r="Z42" s="70"/>
      <c r="AA42" s="9"/>
    </row>
    <row r="43" spans="2:27" ht="12.75" customHeight="1">
      <c r="B43" s="9" t="s">
        <v>85</v>
      </c>
      <c r="C43" s="304"/>
      <c r="D43" s="305"/>
      <c r="E43" s="305"/>
      <c r="F43" s="305"/>
      <c r="G43" s="305"/>
      <c r="H43" s="295"/>
      <c r="I43" s="305"/>
      <c r="J43" s="305"/>
      <c r="K43" s="305"/>
      <c r="L43" s="306"/>
      <c r="M43" s="295"/>
      <c r="N43" s="305"/>
      <c r="O43" s="305"/>
      <c r="P43" s="70"/>
      <c r="Q43" s="303"/>
      <c r="R43" s="295"/>
      <c r="S43" s="305"/>
      <c r="T43" s="305"/>
      <c r="U43" s="305"/>
      <c r="V43" s="305"/>
      <c r="W43" s="295"/>
      <c r="X43" s="307"/>
      <c r="Y43" s="307"/>
      <c r="Z43" s="307"/>
      <c r="AA43" s="9"/>
    </row>
    <row r="44" spans="2:27" ht="12.75" customHeight="1">
      <c r="B44" s="279" t="s">
        <v>76</v>
      </c>
      <c r="C44" s="667" t="s">
        <v>445</v>
      </c>
      <c r="D44" s="667"/>
      <c r="E44" s="667"/>
      <c r="F44" s="667"/>
      <c r="G44" s="667"/>
      <c r="H44" s="667"/>
      <c r="I44" s="667"/>
      <c r="J44" s="667"/>
      <c r="K44" s="667"/>
      <c r="L44" s="667"/>
      <c r="M44" s="667"/>
      <c r="N44" s="667"/>
      <c r="O44" s="667"/>
      <c r="P44" s="667"/>
      <c r="Q44" s="667"/>
      <c r="R44" s="667"/>
      <c r="S44" s="667"/>
      <c r="T44" s="667"/>
      <c r="U44" s="667"/>
      <c r="V44" s="667"/>
      <c r="W44" s="667"/>
      <c r="X44" s="667"/>
      <c r="Y44" s="667"/>
      <c r="Z44" s="667"/>
      <c r="AA44" s="9"/>
    </row>
    <row r="45" spans="2:27" ht="12.75" customHeight="1">
      <c r="B45" s="279" t="s">
        <v>77</v>
      </c>
      <c r="C45" s="667" t="s">
        <v>446</v>
      </c>
      <c r="D45" s="667"/>
      <c r="E45" s="667"/>
      <c r="F45" s="667"/>
      <c r="G45" s="667"/>
      <c r="H45" s="667"/>
      <c r="I45" s="667"/>
      <c r="J45" s="667"/>
      <c r="K45" s="667"/>
      <c r="L45" s="667"/>
      <c r="M45" s="667"/>
      <c r="N45" s="667"/>
      <c r="O45" s="667"/>
      <c r="P45" s="667"/>
      <c r="Q45" s="667"/>
      <c r="R45" s="667"/>
      <c r="S45" s="667"/>
      <c r="T45" s="667"/>
      <c r="U45" s="667"/>
      <c r="V45" s="667"/>
      <c r="W45" s="667"/>
      <c r="X45" s="667"/>
      <c r="Y45" s="667"/>
      <c r="Z45" s="667"/>
      <c r="AA45" s="9"/>
    </row>
    <row r="46" spans="2:27" ht="12.75" customHeight="1">
      <c r="B46" s="279"/>
      <c r="C46" s="668"/>
      <c r="D46" s="668"/>
      <c r="E46" s="668"/>
      <c r="F46" s="668"/>
      <c r="G46" s="668"/>
      <c r="H46" s="668"/>
      <c r="I46" s="668"/>
      <c r="J46" s="668"/>
      <c r="K46" s="668"/>
      <c r="L46" s="668"/>
      <c r="M46" s="668"/>
      <c r="N46" s="668"/>
      <c r="O46" s="668"/>
      <c r="P46" s="668"/>
      <c r="Q46" s="668"/>
      <c r="R46" s="668"/>
      <c r="S46" s="668"/>
      <c r="T46" s="668"/>
      <c r="U46" s="668"/>
      <c r="V46" s="668"/>
      <c r="W46" s="668"/>
      <c r="X46" s="668"/>
      <c r="Y46" s="668"/>
      <c r="Z46" s="668"/>
      <c r="AA46" s="9"/>
    </row>
  </sheetData>
  <sheetProtection formatCells="0" formatColumns="0" formatRows="0" sort="0" autoFilter="0" pivotTables="0"/>
  <mergeCells count="9">
    <mergeCell ref="C44:Z44"/>
    <mergeCell ref="C45:Z46"/>
    <mergeCell ref="X1:Z1"/>
    <mergeCell ref="D2:G2"/>
    <mergeCell ref="X2:AA2"/>
    <mergeCell ref="S2:V2"/>
    <mergeCell ref="N2:Q2"/>
    <mergeCell ref="I2:L2"/>
    <mergeCell ref="B38:C38"/>
  </mergeCells>
  <printOptions/>
  <pageMargins left="0.7480314960629921" right="0.7480314960629921" top="0.984251968503937" bottom="0.984251968503937" header="0.5118110236220472" footer="0.5118110236220472"/>
  <pageSetup fitToHeight="1" fitToWidth="1" horizontalDpi="300" verticalDpi="300" orientation="portrait" scale="36" r:id="rId1"/>
  <headerFooter alignWithMargins="0">
    <oddHeader>&amp;LVodafone Group Plc&amp;C05 Half-year regional analysis</oddHeader>
  </headerFooter>
</worksheet>
</file>

<file path=xl/worksheets/sheet7.xml><?xml version="1.0" encoding="utf-8"?>
<worksheet xmlns="http://schemas.openxmlformats.org/spreadsheetml/2006/main" xmlns:r="http://schemas.openxmlformats.org/officeDocument/2006/relationships">
  <sheetPr>
    <pageSetUpPr fitToPage="1"/>
  </sheetPr>
  <dimension ref="B1:S47"/>
  <sheetViews>
    <sheetView showGridLines="0" zoomScalePageLayoutView="0" workbookViewId="0" topLeftCell="A1">
      <selection activeCell="A1" sqref="A1"/>
    </sheetView>
  </sheetViews>
  <sheetFormatPr defaultColWidth="9.140625" defaultRowHeight="12.75" customHeight="1"/>
  <cols>
    <col min="1" max="1" width="9.140625" style="326" customWidth="1"/>
    <col min="2" max="2" width="3.7109375" style="309" customWidth="1"/>
    <col min="3" max="3" width="23.140625" style="326" customWidth="1"/>
    <col min="4" max="4" width="3.7109375" style="326" customWidth="1"/>
    <col min="5" max="6" width="7.7109375" style="326" customWidth="1"/>
    <col min="7" max="7" width="3.7109375" style="326" customWidth="1"/>
    <col min="8" max="9" width="7.7109375" style="326" customWidth="1"/>
    <col min="10" max="10" width="3.7109375" style="326" customWidth="1"/>
    <col min="11" max="11" width="8.140625" style="326" customWidth="1"/>
    <col min="12" max="12" width="7.7109375" style="326" customWidth="1"/>
    <col min="13" max="13" width="3.7109375" style="326" customWidth="1"/>
    <col min="14" max="14" width="7.57421875" style="65" customWidth="1"/>
    <col min="15" max="15" width="7.7109375" style="326" customWidth="1"/>
    <col min="16" max="16" width="3.7109375" style="326" customWidth="1"/>
    <col min="17" max="17" width="7.7109375" style="64" customWidth="1"/>
    <col min="18" max="18" width="7.7109375" style="326" customWidth="1"/>
    <col min="19" max="19" width="3.57421875" style="309" customWidth="1"/>
    <col min="20" max="16384" width="9.140625" style="326" customWidth="1"/>
  </cols>
  <sheetData>
    <row r="1" spans="2:17" s="309" customFormat="1" ht="20.25">
      <c r="B1" s="282" t="s">
        <v>444</v>
      </c>
      <c r="D1" s="481"/>
      <c r="N1" s="67"/>
      <c r="Q1" s="9"/>
    </row>
    <row r="2" spans="3:19" ht="27.75" customHeight="1">
      <c r="C2" s="310"/>
      <c r="D2" s="310"/>
      <c r="E2" s="702" t="s">
        <v>229</v>
      </c>
      <c r="F2" s="702"/>
      <c r="G2" s="311"/>
      <c r="H2" s="702" t="s">
        <v>41</v>
      </c>
      <c r="I2" s="702"/>
      <c r="J2" s="311"/>
      <c r="K2" s="703" t="s">
        <v>102</v>
      </c>
      <c r="L2" s="703"/>
      <c r="M2" s="312"/>
      <c r="N2" s="703" t="s">
        <v>238</v>
      </c>
      <c r="O2" s="703"/>
      <c r="P2" s="312"/>
      <c r="Q2" s="704" t="s">
        <v>170</v>
      </c>
      <c r="R2" s="704"/>
      <c r="S2" s="312"/>
    </row>
    <row r="3" spans="3:18" ht="12.75" customHeight="1">
      <c r="C3" s="310"/>
      <c r="D3" s="310"/>
      <c r="E3" s="285" t="s">
        <v>50</v>
      </c>
      <c r="F3" s="286" t="s">
        <v>51</v>
      </c>
      <c r="G3" s="313"/>
      <c r="H3" s="285" t="s">
        <v>50</v>
      </c>
      <c r="I3" s="286" t="s">
        <v>51</v>
      </c>
      <c r="J3" s="313"/>
      <c r="K3" s="285" t="s">
        <v>50</v>
      </c>
      <c r="L3" s="286" t="s">
        <v>51</v>
      </c>
      <c r="M3" s="313"/>
      <c r="N3" s="285" t="s">
        <v>50</v>
      </c>
      <c r="O3" s="286" t="s">
        <v>51</v>
      </c>
      <c r="P3" s="313"/>
      <c r="Q3" s="285" t="s">
        <v>50</v>
      </c>
      <c r="R3" s="286" t="s">
        <v>51</v>
      </c>
    </row>
    <row r="4" spans="3:18" ht="12.75" customHeight="1">
      <c r="C4" s="310"/>
      <c r="D4" s="310"/>
      <c r="E4" s="285" t="s">
        <v>262</v>
      </c>
      <c r="F4" s="286" t="s">
        <v>262</v>
      </c>
      <c r="G4" s="313"/>
      <c r="H4" s="285" t="s">
        <v>262</v>
      </c>
      <c r="I4" s="286" t="s">
        <v>262</v>
      </c>
      <c r="J4" s="313"/>
      <c r="K4" s="285" t="s">
        <v>262</v>
      </c>
      <c r="L4" s="286" t="s">
        <v>262</v>
      </c>
      <c r="M4" s="313"/>
      <c r="N4" s="285" t="s">
        <v>262</v>
      </c>
      <c r="O4" s="286" t="s">
        <v>262</v>
      </c>
      <c r="P4" s="313"/>
      <c r="Q4" s="285" t="s">
        <v>262</v>
      </c>
      <c r="R4" s="286" t="s">
        <v>262</v>
      </c>
    </row>
    <row r="5" spans="3:18" ht="3.75" customHeight="1">
      <c r="C5" s="310"/>
      <c r="D5" s="310"/>
      <c r="E5" s="314"/>
      <c r="F5" s="315"/>
      <c r="G5" s="316"/>
      <c r="H5" s="314"/>
      <c r="I5" s="315"/>
      <c r="J5" s="316"/>
      <c r="K5" s="314"/>
      <c r="L5" s="315"/>
      <c r="M5" s="316"/>
      <c r="N5" s="314"/>
      <c r="O5" s="315"/>
      <c r="P5" s="313"/>
      <c r="Q5" s="314"/>
      <c r="R5" s="315"/>
    </row>
    <row r="6" spans="2:18" ht="12.75" customHeight="1">
      <c r="B6" s="317" t="s">
        <v>23</v>
      </c>
      <c r="C6" s="309"/>
      <c r="D6" s="318"/>
      <c r="E6" s="314"/>
      <c r="F6" s="315"/>
      <c r="G6" s="316"/>
      <c r="H6" s="314"/>
      <c r="I6" s="315"/>
      <c r="J6" s="316"/>
      <c r="K6" s="314"/>
      <c r="L6" s="315"/>
      <c r="M6" s="316"/>
      <c r="N6" s="314"/>
      <c r="O6" s="315"/>
      <c r="P6" s="316"/>
      <c r="Q6" s="314"/>
      <c r="R6" s="315"/>
    </row>
    <row r="7" spans="2:18" ht="3.75" customHeight="1">
      <c r="B7" s="319"/>
      <c r="C7" s="309"/>
      <c r="D7" s="310"/>
      <c r="E7" s="314"/>
      <c r="F7" s="315"/>
      <c r="G7" s="316"/>
      <c r="H7" s="314"/>
      <c r="I7" s="315"/>
      <c r="J7" s="316"/>
      <c r="K7" s="314"/>
      <c r="L7" s="315"/>
      <c r="M7" s="316"/>
      <c r="N7" s="314"/>
      <c r="O7" s="315"/>
      <c r="P7" s="316"/>
      <c r="Q7" s="314"/>
      <c r="R7" s="315"/>
    </row>
    <row r="8" spans="2:19" s="64" customFormat="1" ht="12.75">
      <c r="B8" s="281" t="s">
        <v>114</v>
      </c>
      <c r="C8" s="9"/>
      <c r="D8" s="280"/>
      <c r="E8" s="292">
        <v>7900</v>
      </c>
      <c r="F8" s="293">
        <v>8233</v>
      </c>
      <c r="G8" s="28"/>
      <c r="H8" s="292">
        <v>2952</v>
      </c>
      <c r="I8" s="293">
        <v>2965</v>
      </c>
      <c r="J8" s="28"/>
      <c r="K8" s="292">
        <v>1548</v>
      </c>
      <c r="L8" s="293">
        <v>1491</v>
      </c>
      <c r="M8" s="28"/>
      <c r="N8" s="292">
        <v>824</v>
      </c>
      <c r="O8" s="293">
        <v>880</v>
      </c>
      <c r="P8" s="28"/>
      <c r="Q8" s="292">
        <v>2297</v>
      </c>
      <c r="R8" s="293">
        <v>2136</v>
      </c>
      <c r="S8" s="9"/>
    </row>
    <row r="9" spans="2:18" ht="12.75" customHeight="1">
      <c r="B9" s="319" t="s">
        <v>256</v>
      </c>
      <c r="C9" s="309"/>
      <c r="D9" s="310"/>
      <c r="E9" s="292">
        <v>5722</v>
      </c>
      <c r="F9" s="293">
        <v>5658</v>
      </c>
      <c r="G9" s="28"/>
      <c r="H9" s="292">
        <v>2643</v>
      </c>
      <c r="I9" s="293">
        <v>2514</v>
      </c>
      <c r="J9" s="28"/>
      <c r="K9" s="292">
        <v>1903</v>
      </c>
      <c r="L9" s="293">
        <v>1735</v>
      </c>
      <c r="M9" s="28"/>
      <c r="N9" s="292">
        <v>590</v>
      </c>
      <c r="O9" s="293">
        <v>621</v>
      </c>
      <c r="P9" s="28"/>
      <c r="Q9" s="292">
        <v>2067</v>
      </c>
      <c r="R9" s="293">
        <v>1836</v>
      </c>
    </row>
    <row r="10" spans="2:18" ht="12.75" customHeight="1">
      <c r="B10" s="319" t="s">
        <v>97</v>
      </c>
      <c r="C10" s="309"/>
      <c r="D10" s="310"/>
      <c r="E10" s="292">
        <v>5133</v>
      </c>
      <c r="F10" s="293">
        <v>4763</v>
      </c>
      <c r="G10" s="28"/>
      <c r="H10" s="292">
        <v>1562</v>
      </c>
      <c r="I10" s="293">
        <v>1193</v>
      </c>
      <c r="J10" s="28"/>
      <c r="K10" s="292">
        <v>915</v>
      </c>
      <c r="L10" s="293">
        <v>566</v>
      </c>
      <c r="M10" s="28"/>
      <c r="N10" s="292">
        <v>517</v>
      </c>
      <c r="O10" s="293">
        <v>429</v>
      </c>
      <c r="P10" s="28"/>
      <c r="Q10" s="292">
        <v>885</v>
      </c>
      <c r="R10" s="293">
        <v>680</v>
      </c>
    </row>
    <row r="11" spans="2:18" ht="12.75" customHeight="1">
      <c r="B11" s="319" t="s">
        <v>189</v>
      </c>
      <c r="C11" s="309"/>
      <c r="D11" s="310"/>
      <c r="E11" s="292">
        <v>5271</v>
      </c>
      <c r="F11" s="293">
        <v>5397</v>
      </c>
      <c r="G11" s="28"/>
      <c r="H11" s="292">
        <v>1233</v>
      </c>
      <c r="I11" s="293">
        <v>1294</v>
      </c>
      <c r="J11" s="28"/>
      <c r="K11" s="292">
        <v>348</v>
      </c>
      <c r="L11" s="293">
        <v>402</v>
      </c>
      <c r="M11" s="28"/>
      <c r="N11" s="292">
        <v>516</v>
      </c>
      <c r="O11" s="293">
        <v>575</v>
      </c>
      <c r="P11" s="28"/>
      <c r="Q11" s="292">
        <v>950</v>
      </c>
      <c r="R11" s="293">
        <v>673</v>
      </c>
    </row>
    <row r="12" spans="2:18" ht="3.75" customHeight="1">
      <c r="B12" s="319"/>
      <c r="C12" s="309"/>
      <c r="D12" s="310"/>
      <c r="E12" s="292"/>
      <c r="F12" s="293"/>
      <c r="G12" s="28"/>
      <c r="H12" s="292"/>
      <c r="I12" s="293"/>
      <c r="J12" s="28"/>
      <c r="K12" s="292"/>
      <c r="L12" s="293"/>
      <c r="M12" s="28"/>
      <c r="N12" s="292"/>
      <c r="O12" s="293"/>
      <c r="P12" s="28"/>
      <c r="Q12" s="292"/>
      <c r="R12" s="293"/>
    </row>
    <row r="13" spans="2:18" ht="12.75" customHeight="1">
      <c r="B13" s="319" t="s">
        <v>135</v>
      </c>
      <c r="C13" s="309"/>
      <c r="D13" s="310"/>
      <c r="E13" s="292"/>
      <c r="F13" s="293"/>
      <c r="G13" s="28"/>
      <c r="H13" s="292"/>
      <c r="I13" s="293"/>
      <c r="J13" s="28"/>
      <c r="K13" s="292"/>
      <c r="L13" s="293"/>
      <c r="M13" s="28"/>
      <c r="N13" s="292"/>
      <c r="O13" s="293"/>
      <c r="P13" s="28"/>
      <c r="Q13" s="292"/>
      <c r="R13" s="293"/>
    </row>
    <row r="14" spans="2:18" ht="12.75" customHeight="1">
      <c r="B14" s="319" t="s">
        <v>222</v>
      </c>
      <c r="C14" s="309"/>
      <c r="D14" s="310"/>
      <c r="E14" s="292">
        <v>927</v>
      </c>
      <c r="F14" s="293">
        <v>875</v>
      </c>
      <c r="G14" s="28"/>
      <c r="H14" s="292">
        <v>233</v>
      </c>
      <c r="I14" s="293">
        <v>202</v>
      </c>
      <c r="J14" s="28"/>
      <c r="K14" s="292">
        <v>39</v>
      </c>
      <c r="L14" s="293">
        <v>43</v>
      </c>
      <c r="M14" s="28"/>
      <c r="N14" s="292">
        <v>108</v>
      </c>
      <c r="O14" s="293">
        <v>78</v>
      </c>
      <c r="P14" s="28"/>
      <c r="Q14" s="292">
        <v>122</v>
      </c>
      <c r="R14" s="293">
        <v>191</v>
      </c>
    </row>
    <row r="15" spans="2:18" ht="12.75" customHeight="1">
      <c r="B15" s="319" t="s">
        <v>223</v>
      </c>
      <c r="C15" s="309"/>
      <c r="D15" s="310"/>
      <c r="E15" s="292">
        <v>1672</v>
      </c>
      <c r="F15" s="293">
        <v>1775</v>
      </c>
      <c r="G15" s="28"/>
      <c r="H15" s="292">
        <v>568</v>
      </c>
      <c r="I15" s="293">
        <v>600</v>
      </c>
      <c r="J15" s="28"/>
      <c r="K15" s="292">
        <v>342</v>
      </c>
      <c r="L15" s="293">
        <v>340</v>
      </c>
      <c r="M15" s="28"/>
      <c r="N15" s="292">
        <v>173</v>
      </c>
      <c r="O15" s="293">
        <v>243</v>
      </c>
      <c r="P15" s="28"/>
      <c r="Q15" s="292">
        <v>435</v>
      </c>
      <c r="R15" s="293">
        <v>393</v>
      </c>
    </row>
    <row r="16" spans="2:18" ht="12.75" customHeight="1">
      <c r="B16" s="319" t="s">
        <v>177</v>
      </c>
      <c r="C16" s="309"/>
      <c r="D16" s="310"/>
      <c r="E16" s="292">
        <v>1101</v>
      </c>
      <c r="F16" s="293">
        <v>1065</v>
      </c>
      <c r="G16" s="28"/>
      <c r="H16" s="292">
        <v>455</v>
      </c>
      <c r="I16" s="293">
        <v>446</v>
      </c>
      <c r="J16" s="28"/>
      <c r="K16" s="292">
        <v>282</v>
      </c>
      <c r="L16" s="293">
        <v>267</v>
      </c>
      <c r="M16" s="28"/>
      <c r="N16" s="292">
        <v>150</v>
      </c>
      <c r="O16" s="293">
        <v>151</v>
      </c>
      <c r="P16" s="28"/>
      <c r="Q16" s="292">
        <v>332</v>
      </c>
      <c r="R16" s="293">
        <v>307</v>
      </c>
    </row>
    <row r="17" spans="2:18" ht="12.75" customHeight="1">
      <c r="B17" s="319" t="s">
        <v>130</v>
      </c>
      <c r="C17" s="309"/>
      <c r="D17" s="310"/>
      <c r="E17" s="292">
        <v>710</v>
      </c>
      <c r="F17" s="293">
        <v>701</v>
      </c>
      <c r="G17" s="28"/>
      <c r="H17" s="292">
        <v>259</v>
      </c>
      <c r="I17" s="293">
        <v>262</v>
      </c>
      <c r="J17" s="28"/>
      <c r="K17" s="292">
        <v>69</v>
      </c>
      <c r="L17" s="293">
        <v>84</v>
      </c>
      <c r="M17" s="28"/>
      <c r="N17" s="292">
        <v>98</v>
      </c>
      <c r="O17" s="293">
        <v>80</v>
      </c>
      <c r="P17" s="28"/>
      <c r="Q17" s="292">
        <v>156</v>
      </c>
      <c r="R17" s="293">
        <v>158</v>
      </c>
    </row>
    <row r="18" spans="2:18" ht="12.75" customHeight="1">
      <c r="B18" s="319" t="s">
        <v>185</v>
      </c>
      <c r="C18" s="309"/>
      <c r="D18" s="310"/>
      <c r="E18" s="292">
        <v>1566</v>
      </c>
      <c r="F18" s="293">
        <v>1704</v>
      </c>
      <c r="G18" s="28"/>
      <c r="H18" s="292">
        <v>189</v>
      </c>
      <c r="I18" s="293">
        <v>265</v>
      </c>
      <c r="J18" s="28"/>
      <c r="K18" s="292">
        <v>-72</v>
      </c>
      <c r="L18" s="293">
        <v>0</v>
      </c>
      <c r="M18" s="28"/>
      <c r="N18" s="292">
        <v>435</v>
      </c>
      <c r="O18" s="293">
        <v>266</v>
      </c>
      <c r="P18" s="28"/>
      <c r="Q18" s="292">
        <v>-138</v>
      </c>
      <c r="R18" s="293">
        <v>-7</v>
      </c>
    </row>
    <row r="19" spans="2:18" ht="12.75" customHeight="1">
      <c r="B19" s="319" t="s">
        <v>443</v>
      </c>
      <c r="C19" s="309"/>
      <c r="D19" s="310"/>
      <c r="E19" s="296">
        <v>2277</v>
      </c>
      <c r="F19" s="297">
        <v>2232</v>
      </c>
      <c r="G19" s="28"/>
      <c r="H19" s="296">
        <v>729</v>
      </c>
      <c r="I19" s="297">
        <v>704</v>
      </c>
      <c r="J19" s="28"/>
      <c r="K19" s="296">
        <v>352</v>
      </c>
      <c r="L19" s="297">
        <v>332</v>
      </c>
      <c r="M19" s="28"/>
      <c r="N19" s="296">
        <v>266</v>
      </c>
      <c r="O19" s="297">
        <v>274</v>
      </c>
      <c r="P19" s="28"/>
      <c r="Q19" s="296">
        <v>379</v>
      </c>
      <c r="R19" s="297">
        <v>452</v>
      </c>
    </row>
    <row r="20" spans="2:19" s="320" customFormat="1" ht="12.75" customHeight="1">
      <c r="B20" s="317"/>
      <c r="C20" s="321"/>
      <c r="D20" s="318"/>
      <c r="E20" s="298">
        <v>8253</v>
      </c>
      <c r="F20" s="299">
        <v>8352</v>
      </c>
      <c r="G20" s="38"/>
      <c r="H20" s="298">
        <v>2433</v>
      </c>
      <c r="I20" s="299">
        <v>2479</v>
      </c>
      <c r="J20" s="38"/>
      <c r="K20" s="298">
        <v>1012</v>
      </c>
      <c r="L20" s="299">
        <v>1066</v>
      </c>
      <c r="M20" s="38"/>
      <c r="N20" s="298">
        <v>1230</v>
      </c>
      <c r="O20" s="299">
        <v>1092</v>
      </c>
      <c r="P20" s="322"/>
      <c r="Q20" s="298">
        <v>1286</v>
      </c>
      <c r="R20" s="299">
        <v>1494</v>
      </c>
      <c r="S20" s="303"/>
    </row>
    <row r="21" spans="2:18" ht="3.75" customHeight="1">
      <c r="B21" s="319"/>
      <c r="C21" s="309"/>
      <c r="D21" s="310"/>
      <c r="E21" s="292"/>
      <c r="F21" s="293"/>
      <c r="G21" s="28"/>
      <c r="H21" s="292"/>
      <c r="I21" s="293"/>
      <c r="J21" s="28"/>
      <c r="K21" s="292"/>
      <c r="L21" s="293"/>
      <c r="M21" s="28"/>
      <c r="N21" s="292"/>
      <c r="O21" s="293"/>
      <c r="P21" s="323"/>
      <c r="Q21" s="292"/>
      <c r="R21" s="293"/>
    </row>
    <row r="22" spans="2:18" ht="12.75" customHeight="1">
      <c r="B22" s="319" t="s">
        <v>148</v>
      </c>
      <c r="C22" s="309"/>
      <c r="D22" s="310"/>
      <c r="E22" s="296">
        <v>-264</v>
      </c>
      <c r="F22" s="297">
        <v>-222</v>
      </c>
      <c r="G22" s="28"/>
      <c r="H22" s="296">
        <v>0</v>
      </c>
      <c r="I22" s="297">
        <v>0</v>
      </c>
      <c r="J22" s="28"/>
      <c r="K22" s="296">
        <v>0</v>
      </c>
      <c r="L22" s="297">
        <v>0</v>
      </c>
      <c r="M22" s="28"/>
      <c r="N22" s="296">
        <v>0</v>
      </c>
      <c r="O22" s="297">
        <v>0</v>
      </c>
      <c r="P22" s="28"/>
      <c r="Q22" s="296">
        <v>0</v>
      </c>
      <c r="R22" s="297">
        <v>0</v>
      </c>
    </row>
    <row r="23" spans="2:19" s="320" customFormat="1" ht="12.75" customHeight="1">
      <c r="B23" s="317"/>
      <c r="C23" s="321"/>
      <c r="D23" s="318"/>
      <c r="E23" s="298">
        <v>32015</v>
      </c>
      <c r="F23" s="299">
        <v>32181</v>
      </c>
      <c r="G23" s="38"/>
      <c r="H23" s="298">
        <v>10823</v>
      </c>
      <c r="I23" s="299">
        <v>10445</v>
      </c>
      <c r="J23" s="38"/>
      <c r="K23" s="298">
        <v>5726</v>
      </c>
      <c r="L23" s="299">
        <v>5260</v>
      </c>
      <c r="M23" s="38"/>
      <c r="N23" s="298">
        <v>3677</v>
      </c>
      <c r="O23" s="299">
        <v>3597</v>
      </c>
      <c r="P23" s="38"/>
      <c r="Q23" s="298">
        <v>7485</v>
      </c>
      <c r="R23" s="299">
        <v>6819</v>
      </c>
      <c r="S23" s="321"/>
    </row>
    <row r="24" spans="2:18" ht="3.75" customHeight="1">
      <c r="B24" s="319"/>
      <c r="C24" s="309"/>
      <c r="D24" s="310"/>
      <c r="E24" s="292"/>
      <c r="F24" s="293"/>
      <c r="G24" s="28"/>
      <c r="H24" s="292"/>
      <c r="I24" s="293"/>
      <c r="J24" s="28"/>
      <c r="K24" s="292"/>
      <c r="L24" s="293"/>
      <c r="M24" s="28"/>
      <c r="N24" s="292"/>
      <c r="O24" s="293"/>
      <c r="P24" s="28"/>
      <c r="Q24" s="292"/>
      <c r="R24" s="293"/>
    </row>
    <row r="25" spans="2:18" ht="12.75">
      <c r="B25" s="317" t="s">
        <v>99</v>
      </c>
      <c r="C25" s="309"/>
      <c r="D25" s="318"/>
      <c r="E25" s="292"/>
      <c r="F25" s="293"/>
      <c r="G25" s="28"/>
      <c r="H25" s="292"/>
      <c r="I25" s="293"/>
      <c r="J25" s="28"/>
      <c r="K25" s="292"/>
      <c r="L25" s="293"/>
      <c r="M25" s="28"/>
      <c r="N25" s="292"/>
      <c r="O25" s="293"/>
      <c r="P25" s="28"/>
      <c r="Q25" s="292"/>
      <c r="R25" s="293"/>
    </row>
    <row r="26" spans="2:18" ht="3.75" customHeight="1">
      <c r="B26" s="317"/>
      <c r="C26" s="309"/>
      <c r="D26" s="318"/>
      <c r="E26" s="292"/>
      <c r="F26" s="293"/>
      <c r="G26" s="28"/>
      <c r="H26" s="292"/>
      <c r="I26" s="293"/>
      <c r="J26" s="28"/>
      <c r="K26" s="292"/>
      <c r="L26" s="293"/>
      <c r="M26" s="28"/>
      <c r="N26" s="292"/>
      <c r="O26" s="293"/>
      <c r="P26" s="28"/>
      <c r="Q26" s="292"/>
      <c r="R26" s="293"/>
    </row>
    <row r="27" spans="2:18" ht="12.75" customHeight="1">
      <c r="B27" s="319" t="s">
        <v>147</v>
      </c>
      <c r="C27" s="309"/>
      <c r="D27" s="310"/>
      <c r="E27" s="292">
        <v>3855</v>
      </c>
      <c r="F27" s="293">
        <v>4265</v>
      </c>
      <c r="G27" s="28"/>
      <c r="H27" s="292">
        <v>985</v>
      </c>
      <c r="I27" s="293">
        <v>1122</v>
      </c>
      <c r="J27" s="28"/>
      <c r="K27" s="292">
        <v>15</v>
      </c>
      <c r="L27" s="293">
        <v>60</v>
      </c>
      <c r="M27" s="28"/>
      <c r="N27" s="292">
        <v>870</v>
      </c>
      <c r="O27" s="293">
        <v>805</v>
      </c>
      <c r="P27" s="28"/>
      <c r="Q27" s="292">
        <v>433</v>
      </c>
      <c r="R27" s="293">
        <v>531</v>
      </c>
    </row>
    <row r="28" spans="2:18" ht="12.75" customHeight="1">
      <c r="B28" s="319" t="s">
        <v>9</v>
      </c>
      <c r="C28" s="309"/>
      <c r="D28" s="310"/>
      <c r="E28" s="292">
        <v>5479</v>
      </c>
      <c r="F28" s="293">
        <v>5638</v>
      </c>
      <c r="G28" s="28"/>
      <c r="H28" s="292">
        <v>1844</v>
      </c>
      <c r="I28" s="293">
        <v>1930</v>
      </c>
      <c r="J28" s="28"/>
      <c r="K28" s="292">
        <v>827</v>
      </c>
      <c r="L28" s="293">
        <v>1084</v>
      </c>
      <c r="M28" s="28"/>
      <c r="N28" s="292">
        <v>572</v>
      </c>
      <c r="O28" s="293">
        <v>723</v>
      </c>
      <c r="P28" s="28"/>
      <c r="Q28" s="292">
        <v>1339</v>
      </c>
      <c r="R28" s="293">
        <v>1415</v>
      </c>
    </row>
    <row r="29" spans="2:18" ht="3.75" customHeight="1">
      <c r="B29" s="319"/>
      <c r="C29" s="309"/>
      <c r="D29" s="310"/>
      <c r="E29" s="292"/>
      <c r="F29" s="293"/>
      <c r="G29" s="28"/>
      <c r="H29" s="292"/>
      <c r="I29" s="293"/>
      <c r="J29" s="28"/>
      <c r="K29" s="292"/>
      <c r="L29" s="293"/>
      <c r="M29" s="28"/>
      <c r="N29" s="292"/>
      <c r="O29" s="293"/>
      <c r="P29" s="28"/>
      <c r="Q29" s="292"/>
      <c r="R29" s="293"/>
    </row>
    <row r="30" spans="2:18" ht="12.75" customHeight="1">
      <c r="B30" s="319" t="s">
        <v>21</v>
      </c>
      <c r="C30" s="309"/>
      <c r="D30" s="310"/>
      <c r="E30" s="292"/>
      <c r="F30" s="293"/>
      <c r="G30" s="28"/>
      <c r="H30" s="292"/>
      <c r="I30" s="293"/>
      <c r="J30" s="28"/>
      <c r="K30" s="292"/>
      <c r="L30" s="293"/>
      <c r="M30" s="28"/>
      <c r="N30" s="292"/>
      <c r="O30" s="293"/>
      <c r="P30" s="28"/>
      <c r="Q30" s="292"/>
      <c r="R30" s="293"/>
    </row>
    <row r="31" spans="2:18" ht="12.75" customHeight="1">
      <c r="B31" s="319" t="s">
        <v>196</v>
      </c>
      <c r="C31" s="309"/>
      <c r="D31" s="310"/>
      <c r="E31" s="292">
        <v>1329</v>
      </c>
      <c r="F31" s="293">
        <v>1262</v>
      </c>
      <c r="G31" s="28"/>
      <c r="H31" s="292">
        <v>607</v>
      </c>
      <c r="I31" s="293">
        <v>552</v>
      </c>
      <c r="J31" s="28"/>
      <c r="K31" s="292">
        <v>360</v>
      </c>
      <c r="L31" s="293">
        <v>320</v>
      </c>
      <c r="M31" s="28"/>
      <c r="N31" s="292">
        <v>292</v>
      </c>
      <c r="O31" s="293">
        <v>210</v>
      </c>
      <c r="P31" s="28"/>
      <c r="Q31" s="292">
        <v>409</v>
      </c>
      <c r="R31" s="293">
        <v>257</v>
      </c>
    </row>
    <row r="32" spans="2:19" s="64" customFormat="1" ht="12.75" customHeight="1">
      <c r="B32" s="281" t="s">
        <v>443</v>
      </c>
      <c r="C32" s="9"/>
      <c r="D32" s="280"/>
      <c r="E32" s="296">
        <v>2642</v>
      </c>
      <c r="F32" s="297">
        <v>2703</v>
      </c>
      <c r="G32" s="28"/>
      <c r="H32" s="296">
        <v>563</v>
      </c>
      <c r="I32" s="297">
        <v>511</v>
      </c>
      <c r="J32" s="28"/>
      <c r="K32" s="296">
        <v>70</v>
      </c>
      <c r="L32" s="297">
        <v>8</v>
      </c>
      <c r="M32" s="28"/>
      <c r="N32" s="296">
        <v>462</v>
      </c>
      <c r="O32" s="297">
        <v>583</v>
      </c>
      <c r="P32" s="28"/>
      <c r="Q32" s="296">
        <v>221</v>
      </c>
      <c r="R32" s="297">
        <v>57</v>
      </c>
      <c r="S32" s="9"/>
    </row>
    <row r="33" spans="2:19" s="320" customFormat="1" ht="12.75" customHeight="1">
      <c r="B33" s="317"/>
      <c r="C33" s="321"/>
      <c r="D33" s="318"/>
      <c r="E33" s="298">
        <v>3971</v>
      </c>
      <c r="F33" s="299">
        <v>3965</v>
      </c>
      <c r="G33" s="38"/>
      <c r="H33" s="298">
        <v>1170</v>
      </c>
      <c r="I33" s="299">
        <v>1063</v>
      </c>
      <c r="J33" s="38"/>
      <c r="K33" s="298">
        <v>430</v>
      </c>
      <c r="L33" s="299">
        <v>328</v>
      </c>
      <c r="M33" s="38"/>
      <c r="N33" s="298">
        <v>754</v>
      </c>
      <c r="O33" s="299">
        <v>793</v>
      </c>
      <c r="P33" s="38"/>
      <c r="Q33" s="298">
        <v>630</v>
      </c>
      <c r="R33" s="299">
        <v>314</v>
      </c>
      <c r="S33" s="321"/>
    </row>
    <row r="34" spans="2:18" ht="3.75" customHeight="1">
      <c r="B34" s="319"/>
      <c r="C34" s="309"/>
      <c r="D34" s="310"/>
      <c r="E34" s="292"/>
      <c r="F34" s="293"/>
      <c r="G34" s="28"/>
      <c r="H34" s="292"/>
      <c r="I34" s="293"/>
      <c r="J34" s="28"/>
      <c r="K34" s="292"/>
      <c r="L34" s="293"/>
      <c r="M34" s="28"/>
      <c r="N34" s="292"/>
      <c r="O34" s="293"/>
      <c r="P34" s="28"/>
      <c r="Q34" s="292"/>
      <c r="R34" s="293"/>
    </row>
    <row r="35" spans="2:18" ht="12.75" customHeight="1">
      <c r="B35" s="319" t="s">
        <v>148</v>
      </c>
      <c r="C35" s="309"/>
      <c r="D35" s="310"/>
      <c r="E35" s="296">
        <v>-1</v>
      </c>
      <c r="F35" s="297">
        <v>0</v>
      </c>
      <c r="G35" s="28"/>
      <c r="H35" s="296">
        <v>0</v>
      </c>
      <c r="I35" s="297">
        <v>0</v>
      </c>
      <c r="J35" s="28"/>
      <c r="K35" s="296">
        <v>0</v>
      </c>
      <c r="L35" s="297">
        <v>0</v>
      </c>
      <c r="M35" s="28"/>
      <c r="N35" s="296">
        <v>0</v>
      </c>
      <c r="O35" s="297">
        <v>0</v>
      </c>
      <c r="P35" s="28"/>
      <c r="Q35" s="296">
        <v>0</v>
      </c>
      <c r="R35" s="297">
        <v>0</v>
      </c>
    </row>
    <row r="36" spans="2:19" s="320" customFormat="1" ht="12.75" customHeight="1">
      <c r="B36" s="317"/>
      <c r="C36" s="321"/>
      <c r="D36" s="318"/>
      <c r="E36" s="298">
        <v>13304</v>
      </c>
      <c r="F36" s="299">
        <v>13868</v>
      </c>
      <c r="G36" s="38"/>
      <c r="H36" s="298">
        <v>3999</v>
      </c>
      <c r="I36" s="299">
        <v>4115</v>
      </c>
      <c r="J36" s="38"/>
      <c r="K36" s="298">
        <v>1272</v>
      </c>
      <c r="L36" s="299">
        <v>1472</v>
      </c>
      <c r="M36" s="38"/>
      <c r="N36" s="298">
        <v>2196</v>
      </c>
      <c r="O36" s="299">
        <v>2321</v>
      </c>
      <c r="P36" s="38"/>
      <c r="Q36" s="298">
        <v>2402</v>
      </c>
      <c r="R36" s="299">
        <v>2260</v>
      </c>
      <c r="S36" s="321"/>
    </row>
    <row r="37" spans="2:18" ht="3.75" customHeight="1">
      <c r="B37" s="319"/>
      <c r="C37" s="309"/>
      <c r="D37" s="310"/>
      <c r="E37" s="292"/>
      <c r="F37" s="293"/>
      <c r="G37" s="28"/>
      <c r="H37" s="292"/>
      <c r="I37" s="293"/>
      <c r="J37" s="28"/>
      <c r="K37" s="292"/>
      <c r="L37" s="293"/>
      <c r="M37" s="28"/>
      <c r="N37" s="292"/>
      <c r="O37" s="293"/>
      <c r="P37" s="28"/>
      <c r="Q37" s="292"/>
      <c r="R37" s="293"/>
    </row>
    <row r="38" spans="2:18" ht="25.5" customHeight="1">
      <c r="B38" s="701" t="s">
        <v>143</v>
      </c>
      <c r="C38" s="676"/>
      <c r="D38" s="310"/>
      <c r="E38" s="292">
        <v>659</v>
      </c>
      <c r="F38" s="293">
        <v>423</v>
      </c>
      <c r="G38" s="28"/>
      <c r="H38" s="292">
        <v>-152</v>
      </c>
      <c r="I38" s="293">
        <v>-85</v>
      </c>
      <c r="J38" s="28"/>
      <c r="K38" s="292">
        <v>4820</v>
      </c>
      <c r="L38" s="293">
        <v>4800</v>
      </c>
      <c r="M38" s="28"/>
      <c r="N38" s="292">
        <v>346</v>
      </c>
      <c r="O38" s="293">
        <v>447</v>
      </c>
      <c r="P38" s="28"/>
      <c r="Q38" s="292">
        <v>-102</v>
      </c>
      <c r="R38" s="293">
        <v>-561</v>
      </c>
    </row>
    <row r="39" spans="2:18" ht="12.75" customHeight="1">
      <c r="B39" s="319" t="s">
        <v>195</v>
      </c>
      <c r="C39" s="309"/>
      <c r="D39" s="310"/>
      <c r="E39" s="292">
        <v>-94</v>
      </c>
      <c r="F39" s="293">
        <v>-55</v>
      </c>
      <c r="G39" s="28"/>
      <c r="H39" s="292">
        <v>0</v>
      </c>
      <c r="I39" s="293">
        <v>0</v>
      </c>
      <c r="J39" s="28"/>
      <c r="K39" s="292">
        <v>0</v>
      </c>
      <c r="L39" s="293">
        <v>0</v>
      </c>
      <c r="M39" s="28"/>
      <c r="N39" s="292">
        <v>0</v>
      </c>
      <c r="O39" s="293">
        <v>0</v>
      </c>
      <c r="P39" s="28"/>
      <c r="Q39" s="292">
        <v>0</v>
      </c>
      <c r="R39" s="293">
        <v>0</v>
      </c>
    </row>
    <row r="40" spans="2:18" ht="12.75" customHeight="1">
      <c r="B40" s="319"/>
      <c r="C40" s="309"/>
      <c r="D40" s="310"/>
      <c r="E40" s="292"/>
      <c r="F40" s="293"/>
      <c r="G40" s="28"/>
      <c r="H40" s="292"/>
      <c r="I40" s="293"/>
      <c r="J40" s="28"/>
      <c r="K40" s="292"/>
      <c r="L40" s="293"/>
      <c r="M40" s="28"/>
      <c r="N40" s="292"/>
      <c r="O40" s="293"/>
      <c r="P40" s="28"/>
      <c r="Q40" s="292"/>
      <c r="R40" s="293"/>
    </row>
    <row r="41" spans="2:19" s="320" customFormat="1" ht="12.75" customHeight="1" thickBot="1">
      <c r="B41" s="317" t="s">
        <v>204</v>
      </c>
      <c r="C41" s="321"/>
      <c r="D41" s="318"/>
      <c r="E41" s="301">
        <v>45884</v>
      </c>
      <c r="F41" s="302">
        <v>46417</v>
      </c>
      <c r="G41" s="28"/>
      <c r="H41" s="301">
        <v>14670</v>
      </c>
      <c r="I41" s="302">
        <v>14475</v>
      </c>
      <c r="J41" s="28"/>
      <c r="K41" s="301">
        <v>11818</v>
      </c>
      <c r="L41" s="302">
        <v>11532</v>
      </c>
      <c r="M41" s="28"/>
      <c r="N41" s="301">
        <v>6219</v>
      </c>
      <c r="O41" s="302">
        <v>6365</v>
      </c>
      <c r="P41" s="28"/>
      <c r="Q41" s="301">
        <v>9785</v>
      </c>
      <c r="R41" s="302">
        <v>8518</v>
      </c>
      <c r="S41" s="321"/>
    </row>
    <row r="42" spans="2:18" ht="3.75" customHeight="1" thickTop="1">
      <c r="B42" s="317"/>
      <c r="C42" s="309"/>
      <c r="D42" s="318"/>
      <c r="E42" s="70"/>
      <c r="F42" s="70"/>
      <c r="G42" s="70"/>
      <c r="H42" s="70"/>
      <c r="I42" s="70"/>
      <c r="J42" s="70"/>
      <c r="K42" s="70"/>
      <c r="L42" s="70"/>
      <c r="M42" s="70"/>
      <c r="N42" s="87"/>
      <c r="O42" s="70"/>
      <c r="P42" s="70"/>
      <c r="Q42" s="70"/>
      <c r="R42" s="70"/>
    </row>
    <row r="43" spans="2:18" ht="12.75" customHeight="1">
      <c r="B43" s="309" t="s">
        <v>85</v>
      </c>
      <c r="C43" s="318"/>
      <c r="D43" s="318"/>
      <c r="E43" s="324"/>
      <c r="F43" s="324"/>
      <c r="G43" s="324"/>
      <c r="H43" s="324"/>
      <c r="I43" s="324"/>
      <c r="J43" s="324"/>
      <c r="K43" s="324"/>
      <c r="L43" s="324"/>
      <c r="M43" s="324"/>
      <c r="N43" s="325"/>
      <c r="O43" s="324"/>
      <c r="P43" s="324"/>
      <c r="Q43" s="295"/>
      <c r="R43" s="324"/>
    </row>
    <row r="44" spans="2:19" ht="12.75" customHeight="1">
      <c r="B44" s="60" t="s">
        <v>76</v>
      </c>
      <c r="C44" s="701" t="s">
        <v>445</v>
      </c>
      <c r="D44" s="676"/>
      <c r="E44" s="676"/>
      <c r="F44" s="676"/>
      <c r="G44" s="676"/>
      <c r="H44" s="676"/>
      <c r="I44" s="676"/>
      <c r="J44" s="676"/>
      <c r="K44" s="676"/>
      <c r="L44" s="676"/>
      <c r="M44" s="676"/>
      <c r="N44" s="676"/>
      <c r="O44" s="676"/>
      <c r="P44" s="676"/>
      <c r="Q44" s="676"/>
      <c r="R44" s="676"/>
      <c r="S44" s="61"/>
    </row>
    <row r="45" spans="3:19" ht="12.75">
      <c r="C45" s="676"/>
      <c r="D45" s="676"/>
      <c r="E45" s="676"/>
      <c r="F45" s="676"/>
      <c r="G45" s="676"/>
      <c r="H45" s="676"/>
      <c r="I45" s="676"/>
      <c r="J45" s="676"/>
      <c r="K45" s="676"/>
      <c r="L45" s="676"/>
      <c r="M45" s="676"/>
      <c r="N45" s="676"/>
      <c r="O45" s="676"/>
      <c r="P45" s="676"/>
      <c r="Q45" s="676"/>
      <c r="R45" s="676"/>
      <c r="S45" s="84"/>
    </row>
    <row r="46" spans="2:18" ht="12.75" customHeight="1">
      <c r="B46" s="60" t="s">
        <v>77</v>
      </c>
      <c r="C46" s="701" t="s">
        <v>122</v>
      </c>
      <c r="D46" s="676"/>
      <c r="E46" s="676"/>
      <c r="F46" s="676"/>
      <c r="G46" s="676"/>
      <c r="H46" s="676"/>
      <c r="I46" s="676"/>
      <c r="J46" s="676"/>
      <c r="K46" s="676"/>
      <c r="L46" s="676"/>
      <c r="M46" s="676"/>
      <c r="N46" s="676"/>
      <c r="O46" s="676"/>
      <c r="P46" s="676"/>
      <c r="Q46" s="676"/>
      <c r="R46" s="676"/>
    </row>
    <row r="47" spans="3:18" ht="12.75" customHeight="1">
      <c r="C47" s="676"/>
      <c r="D47" s="676"/>
      <c r="E47" s="676"/>
      <c r="F47" s="676"/>
      <c r="G47" s="676"/>
      <c r="H47" s="676"/>
      <c r="I47" s="676"/>
      <c r="J47" s="676"/>
      <c r="K47" s="676"/>
      <c r="L47" s="676"/>
      <c r="M47" s="676"/>
      <c r="N47" s="676"/>
      <c r="O47" s="676"/>
      <c r="P47" s="676"/>
      <c r="Q47" s="676"/>
      <c r="R47" s="676"/>
    </row>
  </sheetData>
  <sheetProtection/>
  <mergeCells count="8">
    <mergeCell ref="C46:R47"/>
    <mergeCell ref="E2:F2"/>
    <mergeCell ref="H2:I2"/>
    <mergeCell ref="K2:L2"/>
    <mergeCell ref="N2:O2"/>
    <mergeCell ref="Q2:R2"/>
    <mergeCell ref="B38:C38"/>
    <mergeCell ref="C44:R45"/>
  </mergeCells>
  <printOptions/>
  <pageMargins left="0.7480314960629921" right="0.7480314960629921" top="0.984251968503937" bottom="0.984251968503937" header="0.5118110236220472" footer="0.5118110236220472"/>
  <pageSetup fitToHeight="1" fitToWidth="1" horizontalDpi="300" verticalDpi="300" orientation="portrait" scale="72" r:id="rId1"/>
  <headerFooter alignWithMargins="0">
    <oddHeader>&amp;LVodafone Group Plc&amp;C06 Full-year regional analysis</oddHeader>
  </headerFooter>
</worksheet>
</file>

<file path=xl/worksheets/sheet8.xml><?xml version="1.0" encoding="utf-8"?>
<worksheet xmlns="http://schemas.openxmlformats.org/spreadsheetml/2006/main" xmlns:r="http://schemas.openxmlformats.org/officeDocument/2006/relationships">
  <sheetPr>
    <pageSetUpPr fitToPage="1"/>
  </sheetPr>
  <dimension ref="B1:AC140"/>
  <sheetViews>
    <sheetView showGridLines="0" zoomScalePageLayoutView="0" workbookViewId="0" topLeftCell="A1">
      <selection activeCell="A1" sqref="A1"/>
    </sheetView>
  </sheetViews>
  <sheetFormatPr defaultColWidth="9.140625" defaultRowHeight="12.75" customHeight="1"/>
  <cols>
    <col min="1" max="1" width="9.140625" style="64" customWidth="1"/>
    <col min="2" max="2" width="4.28125" style="17" customWidth="1"/>
    <col min="3" max="3" width="30.421875" style="64" customWidth="1"/>
    <col min="4" max="4" width="11.140625" style="393" customWidth="1"/>
    <col min="5" max="5" width="10.28125" style="64" customWidth="1"/>
    <col min="6" max="6" width="11.140625" style="393" customWidth="1"/>
    <col min="7" max="10" width="10.28125" style="64" customWidth="1"/>
    <col min="11" max="11" width="10.28125" style="34" customWidth="1"/>
    <col min="12" max="15" width="10.28125" style="64" customWidth="1"/>
    <col min="16" max="16" width="8.57421875" style="64" customWidth="1"/>
    <col min="17" max="17" width="10.28125" style="393" customWidth="1"/>
    <col min="18" max="19" width="10.28125" style="394" customWidth="1"/>
    <col min="20" max="23" width="10.28125" style="393" customWidth="1"/>
    <col min="24" max="24" width="8.57421875" style="64" customWidth="1"/>
    <col min="25" max="28" width="9.140625" style="64" customWidth="1"/>
    <col min="29" max="29" width="9.140625" style="34" customWidth="1"/>
    <col min="30" max="16384" width="9.140625" style="64" customWidth="1"/>
  </cols>
  <sheetData>
    <row r="1" spans="2:29" ht="12.75" customHeight="1">
      <c r="B1" s="481"/>
      <c r="D1" s="706" t="s">
        <v>230</v>
      </c>
      <c r="E1" s="706"/>
      <c r="F1" s="706"/>
      <c r="G1" s="706"/>
      <c r="H1" s="706"/>
      <c r="I1" s="706"/>
      <c r="J1" s="706"/>
      <c r="K1" s="706"/>
      <c r="M1" s="706" t="s">
        <v>284</v>
      </c>
      <c r="N1" s="706"/>
      <c r="O1" s="706"/>
      <c r="P1" s="706"/>
      <c r="Q1" s="706"/>
      <c r="R1" s="706"/>
      <c r="S1" s="706"/>
      <c r="T1" s="706"/>
      <c r="U1" s="64"/>
      <c r="V1" s="710" t="s">
        <v>1</v>
      </c>
      <c r="W1" s="710"/>
      <c r="X1" s="710"/>
      <c r="Y1" s="710"/>
      <c r="Z1" s="710"/>
      <c r="AA1" s="710"/>
      <c r="AB1" s="710"/>
      <c r="AC1" s="710"/>
    </row>
    <row r="2" spans="2:29" s="327" customFormat="1" ht="12.75" customHeight="1">
      <c r="B2" s="328"/>
      <c r="D2" s="329" t="s">
        <v>64</v>
      </c>
      <c r="E2" s="329" t="s">
        <v>44</v>
      </c>
      <c r="F2" s="329" t="s">
        <v>96</v>
      </c>
      <c r="G2" s="330" t="s">
        <v>24</v>
      </c>
      <c r="H2" s="330" t="s">
        <v>228</v>
      </c>
      <c r="I2" s="330" t="s">
        <v>218</v>
      </c>
      <c r="J2" s="330" t="s">
        <v>206</v>
      </c>
      <c r="K2" s="331" t="s">
        <v>197</v>
      </c>
      <c r="L2" s="332"/>
      <c r="M2" s="329" t="s">
        <v>64</v>
      </c>
      <c r="N2" s="329" t="s">
        <v>44</v>
      </c>
      <c r="O2" s="329" t="s">
        <v>96</v>
      </c>
      <c r="P2" s="330" t="s">
        <v>24</v>
      </c>
      <c r="Q2" s="330" t="s">
        <v>228</v>
      </c>
      <c r="R2" s="330" t="s">
        <v>218</v>
      </c>
      <c r="S2" s="330" t="s">
        <v>206</v>
      </c>
      <c r="T2" s="331" t="s">
        <v>197</v>
      </c>
      <c r="U2" s="332"/>
      <c r="V2" s="329" t="s">
        <v>64</v>
      </c>
      <c r="W2" s="329" t="s">
        <v>44</v>
      </c>
      <c r="X2" s="329" t="s">
        <v>96</v>
      </c>
      <c r="Y2" s="330" t="s">
        <v>24</v>
      </c>
      <c r="Z2" s="330" t="s">
        <v>228</v>
      </c>
      <c r="AA2" s="330" t="s">
        <v>218</v>
      </c>
      <c r="AB2" s="330" t="s">
        <v>206</v>
      </c>
      <c r="AC2" s="331" t="s">
        <v>197</v>
      </c>
    </row>
    <row r="3" spans="2:29" ht="14.25" customHeight="1">
      <c r="B3" s="17" t="s">
        <v>285</v>
      </c>
      <c r="D3" s="333"/>
      <c r="E3" s="333"/>
      <c r="F3" s="333"/>
      <c r="G3" s="334"/>
      <c r="H3" s="334"/>
      <c r="I3" s="334"/>
      <c r="J3" s="334"/>
      <c r="K3" s="335"/>
      <c r="M3" s="336"/>
      <c r="N3" s="336"/>
      <c r="O3" s="333"/>
      <c r="P3" s="337"/>
      <c r="Q3" s="337"/>
      <c r="R3" s="337"/>
      <c r="S3" s="337"/>
      <c r="T3" s="338"/>
      <c r="U3" s="64"/>
      <c r="V3" s="333"/>
      <c r="W3" s="333"/>
      <c r="X3" s="333"/>
      <c r="Y3" s="334"/>
      <c r="Z3" s="334"/>
      <c r="AA3" s="334"/>
      <c r="AB3" s="334"/>
      <c r="AC3" s="335"/>
    </row>
    <row r="4" spans="2:29" ht="3.75" customHeight="1">
      <c r="B4" s="34"/>
      <c r="D4" s="333"/>
      <c r="E4" s="333"/>
      <c r="F4" s="333"/>
      <c r="G4" s="334"/>
      <c r="H4" s="334"/>
      <c r="I4" s="334"/>
      <c r="J4" s="334"/>
      <c r="K4" s="335"/>
      <c r="M4" s="336"/>
      <c r="N4" s="336"/>
      <c r="O4" s="333"/>
      <c r="P4" s="337"/>
      <c r="Q4" s="337"/>
      <c r="R4" s="337"/>
      <c r="S4" s="337"/>
      <c r="T4" s="338"/>
      <c r="U4" s="64"/>
      <c r="V4" s="333"/>
      <c r="W4" s="333"/>
      <c r="X4" s="333"/>
      <c r="Y4" s="334"/>
      <c r="Z4" s="334"/>
      <c r="AA4" s="334"/>
      <c r="AB4" s="334"/>
      <c r="AC4" s="335"/>
    </row>
    <row r="5" spans="2:29" ht="12.75" customHeight="1">
      <c r="B5" s="34" t="s">
        <v>23</v>
      </c>
      <c r="D5" s="333"/>
      <c r="E5" s="333"/>
      <c r="F5" s="333"/>
      <c r="G5" s="334"/>
      <c r="H5" s="334"/>
      <c r="I5" s="334"/>
      <c r="J5" s="334"/>
      <c r="K5" s="335"/>
      <c r="M5" s="336"/>
      <c r="N5" s="336"/>
      <c r="O5" s="333"/>
      <c r="P5" s="337"/>
      <c r="Q5" s="337"/>
      <c r="R5" s="337"/>
      <c r="S5" s="337"/>
      <c r="T5" s="338"/>
      <c r="U5" s="64"/>
      <c r="V5" s="333"/>
      <c r="W5" s="333"/>
      <c r="X5" s="333"/>
      <c r="Y5" s="334"/>
      <c r="Z5" s="334"/>
      <c r="AA5" s="334"/>
      <c r="AB5" s="334"/>
      <c r="AC5" s="335"/>
    </row>
    <row r="6" spans="2:29" ht="13.5" customHeight="1">
      <c r="B6" s="34"/>
      <c r="C6" s="9" t="s">
        <v>435</v>
      </c>
      <c r="D6" s="339">
        <v>34874</v>
      </c>
      <c r="E6" s="339">
        <v>35693</v>
      </c>
      <c r="F6" s="340">
        <v>36676</v>
      </c>
      <c r="G6" s="340">
        <v>36706</v>
      </c>
      <c r="H6" s="340">
        <v>36024</v>
      </c>
      <c r="I6" s="340">
        <v>36828</v>
      </c>
      <c r="J6" s="340">
        <v>37625</v>
      </c>
      <c r="K6" s="341">
        <v>36461</v>
      </c>
      <c r="M6" s="172">
        <v>0.5391784536269008</v>
      </c>
      <c r="N6" s="172">
        <v>0.548</v>
      </c>
      <c r="O6" s="184">
        <v>0.561</v>
      </c>
      <c r="P6" s="184">
        <v>0.5593682077761817</v>
      </c>
      <c r="Q6" s="172">
        <v>0.581</v>
      </c>
      <c r="R6" s="172">
        <v>0.5868089497121756</v>
      </c>
      <c r="S6" s="172">
        <v>0.591</v>
      </c>
      <c r="T6" s="342">
        <v>0.5746139710924001</v>
      </c>
      <c r="U6" s="64"/>
      <c r="V6" s="339">
        <v>336</v>
      </c>
      <c r="W6" s="339">
        <v>819</v>
      </c>
      <c r="X6" s="340">
        <v>983</v>
      </c>
      <c r="Y6" s="340">
        <v>330</v>
      </c>
      <c r="Z6" s="340">
        <v>423</v>
      </c>
      <c r="AA6" s="340">
        <v>804</v>
      </c>
      <c r="AB6" s="340">
        <v>797</v>
      </c>
      <c r="AC6" s="341">
        <v>-1164</v>
      </c>
    </row>
    <row r="7" spans="2:29" ht="13.5" customHeight="1">
      <c r="B7" s="34"/>
      <c r="C7" s="64" t="s">
        <v>256</v>
      </c>
      <c r="D7" s="339">
        <v>23346</v>
      </c>
      <c r="E7" s="339">
        <v>23591</v>
      </c>
      <c r="F7" s="340">
        <v>23513</v>
      </c>
      <c r="G7" s="340">
        <v>23420</v>
      </c>
      <c r="H7" s="340">
        <v>23223</v>
      </c>
      <c r="I7" s="340">
        <v>23075</v>
      </c>
      <c r="J7" s="340">
        <v>23024</v>
      </c>
      <c r="K7" s="341">
        <v>23002</v>
      </c>
      <c r="M7" s="172">
        <v>0.8583390371388111</v>
      </c>
      <c r="N7" s="172">
        <v>0.855</v>
      </c>
      <c r="O7" s="184">
        <v>0.851</v>
      </c>
      <c r="P7" s="184">
        <v>0.846275681153645</v>
      </c>
      <c r="Q7" s="172">
        <v>0.8415794686302372</v>
      </c>
      <c r="R7" s="172">
        <v>0.8363596966413868</v>
      </c>
      <c r="S7" s="172">
        <v>0.832</v>
      </c>
      <c r="T7" s="342">
        <v>0.8284497000260846</v>
      </c>
      <c r="U7" s="64"/>
      <c r="V7" s="339">
        <v>98</v>
      </c>
      <c r="W7" s="339">
        <v>245</v>
      </c>
      <c r="X7" s="340">
        <v>-78</v>
      </c>
      <c r="Y7" s="340">
        <v>-93</v>
      </c>
      <c r="Z7" s="340">
        <v>-197</v>
      </c>
      <c r="AA7" s="340">
        <v>-148</v>
      </c>
      <c r="AB7" s="340">
        <v>-51</v>
      </c>
      <c r="AC7" s="341">
        <v>-22</v>
      </c>
    </row>
    <row r="8" spans="2:29" ht="13.5" customHeight="1">
      <c r="B8" s="34"/>
      <c r="C8" s="9" t="s">
        <v>461</v>
      </c>
      <c r="D8" s="339">
        <v>16827</v>
      </c>
      <c r="E8" s="339">
        <v>17107</v>
      </c>
      <c r="F8" s="340">
        <v>17484</v>
      </c>
      <c r="G8" s="340">
        <v>17227</v>
      </c>
      <c r="H8" s="340">
        <v>17350</v>
      </c>
      <c r="I8" s="340">
        <v>17520</v>
      </c>
      <c r="J8" s="340">
        <v>17653</v>
      </c>
      <c r="K8" s="341">
        <v>17742</v>
      </c>
      <c r="M8" s="172">
        <v>0.372399090382133</v>
      </c>
      <c r="N8" s="172">
        <v>0.383</v>
      </c>
      <c r="O8" s="184">
        <v>0.387</v>
      </c>
      <c r="P8" s="184">
        <v>0.37862461914284556</v>
      </c>
      <c r="Q8" s="172">
        <v>0.37994236311239193</v>
      </c>
      <c r="R8" s="172">
        <v>0.3813356164383562</v>
      </c>
      <c r="S8" s="172">
        <v>0.388</v>
      </c>
      <c r="T8" s="342">
        <v>0.3961785593506933</v>
      </c>
      <c r="U8" s="64"/>
      <c r="V8" s="339">
        <v>82</v>
      </c>
      <c r="W8" s="339">
        <v>280</v>
      </c>
      <c r="X8" s="340">
        <v>377</v>
      </c>
      <c r="Y8" s="343">
        <v>143</v>
      </c>
      <c r="Z8" s="340">
        <v>123</v>
      </c>
      <c r="AA8" s="340">
        <v>170</v>
      </c>
      <c r="AB8" s="340">
        <v>133</v>
      </c>
      <c r="AC8" s="231">
        <v>89</v>
      </c>
    </row>
    <row r="9" spans="2:29" ht="13.5" customHeight="1">
      <c r="B9" s="34"/>
      <c r="C9" s="9" t="s">
        <v>286</v>
      </c>
      <c r="D9" s="344">
        <v>18854</v>
      </c>
      <c r="E9" s="344">
        <v>18976</v>
      </c>
      <c r="F9" s="345">
        <v>19171</v>
      </c>
      <c r="G9" s="345">
        <v>19145</v>
      </c>
      <c r="H9" s="345">
        <v>19006</v>
      </c>
      <c r="I9" s="345">
        <v>19331</v>
      </c>
      <c r="J9" s="345">
        <v>19330</v>
      </c>
      <c r="K9" s="229">
        <v>19167</v>
      </c>
      <c r="M9" s="346">
        <v>0.5273932941767104</v>
      </c>
      <c r="N9" s="346">
        <v>0.516</v>
      </c>
      <c r="O9" s="346">
        <v>0.508</v>
      </c>
      <c r="P9" s="346">
        <v>0.4955822481676459</v>
      </c>
      <c r="Q9" s="346">
        <v>0.481058613069557</v>
      </c>
      <c r="R9" s="346">
        <v>0.4803683203145207</v>
      </c>
      <c r="S9" s="346">
        <v>0.471</v>
      </c>
      <c r="T9" s="347">
        <v>0.4619919653571242</v>
      </c>
      <c r="U9" s="64"/>
      <c r="V9" s="344">
        <v>-163</v>
      </c>
      <c r="W9" s="344">
        <v>122</v>
      </c>
      <c r="X9" s="345">
        <v>195</v>
      </c>
      <c r="Y9" s="345">
        <v>-26</v>
      </c>
      <c r="Z9" s="345">
        <v>-139</v>
      </c>
      <c r="AA9" s="345">
        <v>81</v>
      </c>
      <c r="AB9" s="345">
        <v>-1</v>
      </c>
      <c r="AC9" s="229">
        <v>-163</v>
      </c>
    </row>
    <row r="10" spans="4:29" s="34" customFormat="1" ht="12.75" customHeight="1">
      <c r="D10" s="348">
        <v>93901</v>
      </c>
      <c r="E10" s="348">
        <v>95367</v>
      </c>
      <c r="F10" s="349">
        <v>96844</v>
      </c>
      <c r="G10" s="349">
        <v>96498</v>
      </c>
      <c r="H10" s="349">
        <v>95603</v>
      </c>
      <c r="I10" s="349">
        <v>96754</v>
      </c>
      <c r="J10" s="349">
        <v>97632</v>
      </c>
      <c r="K10" s="350">
        <v>96372</v>
      </c>
      <c r="M10" s="351">
        <v>0.6052175694543606</v>
      </c>
      <c r="N10" s="351">
        <v>0.606</v>
      </c>
      <c r="O10" s="351">
        <v>0.607</v>
      </c>
      <c r="P10" s="351">
        <v>0.6019308228372938</v>
      </c>
      <c r="Q10" s="351">
        <v>0.605</v>
      </c>
      <c r="R10" s="351">
        <v>0.6044972920321232</v>
      </c>
      <c r="S10" s="351">
        <v>0.604</v>
      </c>
      <c r="T10" s="352">
        <v>0.5966097756953251</v>
      </c>
      <c r="V10" s="348">
        <v>353</v>
      </c>
      <c r="W10" s="348">
        <v>1466</v>
      </c>
      <c r="X10" s="349">
        <v>1477</v>
      </c>
      <c r="Y10" s="349">
        <v>354</v>
      </c>
      <c r="Z10" s="349">
        <v>210</v>
      </c>
      <c r="AA10" s="349">
        <v>907</v>
      </c>
      <c r="AB10" s="349">
        <v>878</v>
      </c>
      <c r="AC10" s="350">
        <v>-1260</v>
      </c>
    </row>
    <row r="11" spans="2:29" ht="3.75" customHeight="1">
      <c r="B11" s="34"/>
      <c r="D11" s="339"/>
      <c r="E11" s="339"/>
      <c r="F11" s="340"/>
      <c r="G11" s="340"/>
      <c r="H11" s="340"/>
      <c r="I11" s="340"/>
      <c r="J11" s="340"/>
      <c r="K11" s="341"/>
      <c r="M11" s="172"/>
      <c r="N11" s="172"/>
      <c r="O11" s="184"/>
      <c r="P11" s="184"/>
      <c r="Q11" s="172"/>
      <c r="R11" s="172"/>
      <c r="S11" s="172"/>
      <c r="T11" s="342"/>
      <c r="U11" s="64"/>
      <c r="V11" s="339"/>
      <c r="W11" s="339"/>
      <c r="X11" s="340"/>
      <c r="Y11" s="340"/>
      <c r="Z11" s="340"/>
      <c r="AA11" s="340"/>
      <c r="AB11" s="340"/>
      <c r="AC11" s="341"/>
    </row>
    <row r="12" spans="2:29" ht="12.75" customHeight="1">
      <c r="B12" s="34" t="s">
        <v>135</v>
      </c>
      <c r="D12" s="339"/>
      <c r="E12" s="339"/>
      <c r="F12" s="340"/>
      <c r="G12" s="340"/>
      <c r="H12" s="340"/>
      <c r="I12" s="340"/>
      <c r="J12" s="340"/>
      <c r="K12" s="341"/>
      <c r="M12" s="172"/>
      <c r="N12" s="172"/>
      <c r="O12" s="184"/>
      <c r="P12" s="184"/>
      <c r="Q12" s="172"/>
      <c r="R12" s="172"/>
      <c r="S12" s="172"/>
      <c r="T12" s="342"/>
      <c r="U12" s="64"/>
      <c r="V12" s="339"/>
      <c r="W12" s="339"/>
      <c r="X12" s="340"/>
      <c r="Y12" s="340"/>
      <c r="Z12" s="340"/>
      <c r="AA12" s="340"/>
      <c r="AB12" s="340"/>
      <c r="AC12" s="341"/>
    </row>
    <row r="13" spans="2:29" ht="13.5" customHeight="1">
      <c r="B13" s="34"/>
      <c r="C13" s="64" t="s">
        <v>221</v>
      </c>
      <c r="D13" s="339">
        <v>1679</v>
      </c>
      <c r="E13" s="339">
        <v>1701</v>
      </c>
      <c r="F13" s="340">
        <v>1675</v>
      </c>
      <c r="G13" s="340">
        <v>1618</v>
      </c>
      <c r="H13" s="340">
        <v>1663</v>
      </c>
      <c r="I13" s="340">
        <v>1748</v>
      </c>
      <c r="J13" s="340">
        <v>1809</v>
      </c>
      <c r="K13" s="341">
        <v>1805</v>
      </c>
      <c r="M13" s="172">
        <v>0.9374455405327334</v>
      </c>
      <c r="N13" s="172">
        <v>0.939</v>
      </c>
      <c r="O13" s="184">
        <v>0.936</v>
      </c>
      <c r="P13" s="184">
        <v>0.9345479174056465</v>
      </c>
      <c r="Q13" s="172">
        <v>0.9356584485868912</v>
      </c>
      <c r="R13" s="172">
        <v>0.9387871853546911</v>
      </c>
      <c r="S13" s="172">
        <v>0.939</v>
      </c>
      <c r="T13" s="342">
        <v>0.9390581717451524</v>
      </c>
      <c r="U13" s="64"/>
      <c r="V13" s="339">
        <v>-1</v>
      </c>
      <c r="W13" s="339">
        <v>22</v>
      </c>
      <c r="X13" s="340">
        <v>-26</v>
      </c>
      <c r="Y13" s="340">
        <v>-57</v>
      </c>
      <c r="Z13" s="340">
        <v>45</v>
      </c>
      <c r="AA13" s="340">
        <v>85</v>
      </c>
      <c r="AB13" s="340">
        <v>61</v>
      </c>
      <c r="AC13" s="341">
        <v>-4</v>
      </c>
    </row>
    <row r="14" spans="2:29" ht="13.5" customHeight="1">
      <c r="B14" s="34"/>
      <c r="C14" s="64" t="s">
        <v>463</v>
      </c>
      <c r="D14" s="339">
        <v>3040</v>
      </c>
      <c r="E14" s="339">
        <v>3118</v>
      </c>
      <c r="F14" s="340">
        <v>3174</v>
      </c>
      <c r="G14" s="340">
        <v>3194</v>
      </c>
      <c r="H14" s="340">
        <v>3230</v>
      </c>
      <c r="I14" s="340">
        <v>3299</v>
      </c>
      <c r="J14" s="340">
        <v>3313</v>
      </c>
      <c r="K14" s="341">
        <v>3299</v>
      </c>
      <c r="M14" s="172">
        <v>0.4652687590543597</v>
      </c>
      <c r="N14" s="172">
        <v>0.464</v>
      </c>
      <c r="O14" s="184">
        <v>0.458</v>
      </c>
      <c r="P14" s="184">
        <v>0.4556299824931813</v>
      </c>
      <c r="Q14" s="172">
        <v>0.4486068111455108</v>
      </c>
      <c r="R14" s="172">
        <v>0.4555926038193392</v>
      </c>
      <c r="S14" s="172">
        <v>0.452</v>
      </c>
      <c r="T14" s="342">
        <v>0.4501364049712034</v>
      </c>
      <c r="U14" s="64"/>
      <c r="V14" s="339">
        <v>33</v>
      </c>
      <c r="W14" s="339">
        <v>78</v>
      </c>
      <c r="X14" s="340">
        <v>56</v>
      </c>
      <c r="Y14" s="340">
        <v>20</v>
      </c>
      <c r="Z14" s="340">
        <v>36</v>
      </c>
      <c r="AA14" s="340">
        <v>69</v>
      </c>
      <c r="AB14" s="340">
        <v>14</v>
      </c>
      <c r="AC14" s="341">
        <v>17</v>
      </c>
    </row>
    <row r="15" spans="2:29" ht="13.5" customHeight="1">
      <c r="B15" s="34"/>
      <c r="C15" s="64" t="s">
        <v>95</v>
      </c>
      <c r="D15" s="339">
        <v>5492</v>
      </c>
      <c r="E15" s="339">
        <v>4957</v>
      </c>
      <c r="F15" s="340">
        <v>4135</v>
      </c>
      <c r="G15" s="340">
        <v>3876</v>
      </c>
      <c r="H15" s="340">
        <v>3995</v>
      </c>
      <c r="I15" s="340">
        <v>4085</v>
      </c>
      <c r="J15" s="340">
        <v>4169</v>
      </c>
      <c r="K15" s="341">
        <v>4206</v>
      </c>
      <c r="M15" s="172">
        <v>0.695444287405602</v>
      </c>
      <c r="N15" s="172">
        <v>0.666</v>
      </c>
      <c r="O15" s="184">
        <v>0.604</v>
      </c>
      <c r="P15" s="184">
        <v>0.5850656944154721</v>
      </c>
      <c r="Q15" s="172">
        <v>0.6002503128911139</v>
      </c>
      <c r="R15" s="172">
        <v>0.60734394124847</v>
      </c>
      <c r="S15" s="172">
        <v>0.616</v>
      </c>
      <c r="T15" s="342">
        <v>0.6217308606752259</v>
      </c>
      <c r="U15" s="64"/>
      <c r="V15" s="339">
        <v>-531</v>
      </c>
      <c r="W15" s="339">
        <v>-535</v>
      </c>
      <c r="X15" s="340">
        <v>-822</v>
      </c>
      <c r="Y15" s="340">
        <v>-259</v>
      </c>
      <c r="Z15" s="340">
        <v>119</v>
      </c>
      <c r="AA15" s="340">
        <v>90</v>
      </c>
      <c r="AB15" s="340">
        <v>84</v>
      </c>
      <c r="AC15" s="341">
        <v>37</v>
      </c>
    </row>
    <row r="16" spans="2:29" ht="13.5" customHeight="1">
      <c r="B16" s="34"/>
      <c r="C16" s="64" t="s">
        <v>182</v>
      </c>
      <c r="D16" s="339">
        <v>2599</v>
      </c>
      <c r="E16" s="339">
        <v>2611</v>
      </c>
      <c r="F16" s="340">
        <v>2686</v>
      </c>
      <c r="G16" s="340">
        <v>2676</v>
      </c>
      <c r="H16" s="340">
        <v>2642</v>
      </c>
      <c r="I16" s="340">
        <v>2654</v>
      </c>
      <c r="J16" s="340">
        <v>2684</v>
      </c>
      <c r="K16" s="341">
        <v>2657</v>
      </c>
      <c r="M16" s="172">
        <v>0.5478839745415085</v>
      </c>
      <c r="N16" s="172">
        <v>0.541</v>
      </c>
      <c r="O16" s="184">
        <v>0.542</v>
      </c>
      <c r="P16" s="184">
        <v>0.533897006442797</v>
      </c>
      <c r="Q16" s="172">
        <v>0.5208175624526874</v>
      </c>
      <c r="R16" s="172">
        <v>0.5154483798040693</v>
      </c>
      <c r="S16" s="172">
        <v>0.513</v>
      </c>
      <c r="T16" s="342">
        <v>0.5077154685735792</v>
      </c>
      <c r="U16" s="64"/>
      <c r="V16" s="339">
        <v>-19</v>
      </c>
      <c r="W16" s="339">
        <v>12</v>
      </c>
      <c r="X16" s="340">
        <v>75</v>
      </c>
      <c r="Y16" s="340">
        <v>-10</v>
      </c>
      <c r="Z16" s="340">
        <v>-34</v>
      </c>
      <c r="AA16" s="340">
        <v>12</v>
      </c>
      <c r="AB16" s="340">
        <v>30</v>
      </c>
      <c r="AC16" s="341">
        <v>-27</v>
      </c>
    </row>
    <row r="17" spans="2:29" ht="13.5" customHeight="1">
      <c r="B17" s="34"/>
      <c r="C17" s="64" t="s">
        <v>117</v>
      </c>
      <c r="D17" s="339">
        <v>2151</v>
      </c>
      <c r="E17" s="339">
        <v>2183</v>
      </c>
      <c r="F17" s="340">
        <v>2217</v>
      </c>
      <c r="G17" s="340">
        <v>2213</v>
      </c>
      <c r="H17" s="340">
        <v>2209</v>
      </c>
      <c r="I17" s="340">
        <v>2220</v>
      </c>
      <c r="J17" s="340">
        <v>2237</v>
      </c>
      <c r="K17" s="341">
        <v>2218</v>
      </c>
      <c r="M17" s="172">
        <v>0.6701950676449876</v>
      </c>
      <c r="N17" s="172">
        <v>0.669</v>
      </c>
      <c r="O17" s="184">
        <v>0.672</v>
      </c>
      <c r="P17" s="184">
        <v>0.671667428123657</v>
      </c>
      <c r="Q17" s="172">
        <v>0.6717971933001358</v>
      </c>
      <c r="R17" s="172">
        <v>0.672972972972973</v>
      </c>
      <c r="S17" s="172">
        <v>0.67</v>
      </c>
      <c r="T17" s="342">
        <v>0.6627592425608656</v>
      </c>
      <c r="U17" s="64"/>
      <c r="V17" s="339">
        <v>6</v>
      </c>
      <c r="W17" s="339">
        <v>32</v>
      </c>
      <c r="X17" s="340">
        <v>34</v>
      </c>
      <c r="Y17" s="340">
        <v>-4</v>
      </c>
      <c r="Z17" s="340">
        <v>-4</v>
      </c>
      <c r="AA17" s="340">
        <v>11</v>
      </c>
      <c r="AB17" s="340">
        <v>17</v>
      </c>
      <c r="AC17" s="341">
        <v>-19</v>
      </c>
    </row>
    <row r="18" spans="2:29" ht="13.5" customHeight="1">
      <c r="B18" s="34"/>
      <c r="C18" s="64" t="s">
        <v>199</v>
      </c>
      <c r="D18" s="339">
        <v>239</v>
      </c>
      <c r="E18" s="339">
        <v>253</v>
      </c>
      <c r="F18" s="340">
        <v>256</v>
      </c>
      <c r="G18" s="340">
        <v>248</v>
      </c>
      <c r="H18" s="340">
        <v>257</v>
      </c>
      <c r="I18" s="340">
        <v>274</v>
      </c>
      <c r="J18" s="340">
        <v>284</v>
      </c>
      <c r="K18" s="341">
        <v>295</v>
      </c>
      <c r="M18" s="172">
        <v>0.8488011791406007</v>
      </c>
      <c r="N18" s="172">
        <v>0.854</v>
      </c>
      <c r="O18" s="184">
        <v>0.842</v>
      </c>
      <c r="P18" s="184">
        <v>0.83</v>
      </c>
      <c r="Q18" s="172">
        <v>0.8287937743190662</v>
      </c>
      <c r="R18" s="172">
        <v>0.8357664233576643</v>
      </c>
      <c r="S18" s="172">
        <v>0.835</v>
      </c>
      <c r="T18" s="342">
        <v>0.8338983050847457</v>
      </c>
      <c r="U18" s="64"/>
      <c r="V18" s="339">
        <v>11</v>
      </c>
      <c r="W18" s="339">
        <v>14</v>
      </c>
      <c r="X18" s="340">
        <v>3</v>
      </c>
      <c r="Y18" s="340">
        <v>-8</v>
      </c>
      <c r="Z18" s="340">
        <v>9</v>
      </c>
      <c r="AA18" s="340">
        <v>17</v>
      </c>
      <c r="AB18" s="340">
        <v>10</v>
      </c>
      <c r="AC18" s="341">
        <v>11</v>
      </c>
    </row>
    <row r="19" spans="2:29" ht="13.5" customHeight="1">
      <c r="B19" s="34"/>
      <c r="C19" s="64" t="s">
        <v>115</v>
      </c>
      <c r="D19" s="339">
        <v>4757</v>
      </c>
      <c r="E19" s="339">
        <v>4851</v>
      </c>
      <c r="F19" s="340">
        <v>4936</v>
      </c>
      <c r="G19" s="340">
        <v>5035</v>
      </c>
      <c r="H19" s="340">
        <v>5145</v>
      </c>
      <c r="I19" s="340">
        <v>5264</v>
      </c>
      <c r="J19" s="340">
        <v>5261</v>
      </c>
      <c r="K19" s="341">
        <v>5284</v>
      </c>
      <c r="M19" s="172">
        <v>0.39443630725612044</v>
      </c>
      <c r="N19" s="172">
        <v>0.39</v>
      </c>
      <c r="O19" s="184">
        <v>0.385</v>
      </c>
      <c r="P19" s="184">
        <v>0.38177070517315786</v>
      </c>
      <c r="Q19" s="172">
        <v>0.3772594752186589</v>
      </c>
      <c r="R19" s="172">
        <v>0.37367021276595747</v>
      </c>
      <c r="S19" s="172">
        <v>0.366</v>
      </c>
      <c r="T19" s="342">
        <v>0.3593868281604845</v>
      </c>
      <c r="U19" s="64"/>
      <c r="V19" s="339">
        <v>50</v>
      </c>
      <c r="W19" s="339">
        <v>94</v>
      </c>
      <c r="X19" s="340">
        <v>85</v>
      </c>
      <c r="Y19" s="340">
        <v>99</v>
      </c>
      <c r="Z19" s="340">
        <v>110</v>
      </c>
      <c r="AA19" s="340">
        <v>119</v>
      </c>
      <c r="AB19" s="340">
        <v>-3</v>
      </c>
      <c r="AC19" s="341">
        <v>23</v>
      </c>
    </row>
    <row r="20" spans="2:29" s="9" customFormat="1" ht="13.5" customHeight="1">
      <c r="B20" s="17"/>
      <c r="C20" s="9" t="s">
        <v>169</v>
      </c>
      <c r="D20" s="339">
        <v>5984</v>
      </c>
      <c r="E20" s="339">
        <v>6060</v>
      </c>
      <c r="F20" s="340">
        <v>6124</v>
      </c>
      <c r="G20" s="340">
        <v>6060</v>
      </c>
      <c r="H20" s="340">
        <v>6052</v>
      </c>
      <c r="I20" s="340">
        <v>6180</v>
      </c>
      <c r="J20" s="340">
        <v>6218</v>
      </c>
      <c r="K20" s="341">
        <v>6166</v>
      </c>
      <c r="M20" s="172">
        <v>0.8046646523902696</v>
      </c>
      <c r="N20" s="172">
        <v>0.807</v>
      </c>
      <c r="O20" s="184">
        <v>0.81</v>
      </c>
      <c r="P20" s="184">
        <v>0.8085451920300317</v>
      </c>
      <c r="Q20" s="172">
        <v>0.8098149372108394</v>
      </c>
      <c r="R20" s="172">
        <v>0.8142394822006472</v>
      </c>
      <c r="S20" s="172">
        <v>0.815</v>
      </c>
      <c r="T20" s="342">
        <v>0.8167369445345443</v>
      </c>
      <c r="V20" s="339">
        <v>32</v>
      </c>
      <c r="W20" s="339">
        <v>76</v>
      </c>
      <c r="X20" s="340">
        <v>64</v>
      </c>
      <c r="Y20" s="340">
        <v>-64</v>
      </c>
      <c r="Z20" s="340">
        <v>-8</v>
      </c>
      <c r="AA20" s="340">
        <v>128</v>
      </c>
      <c r="AB20" s="340">
        <v>38</v>
      </c>
      <c r="AC20" s="341">
        <v>-52</v>
      </c>
    </row>
    <row r="21" spans="2:29" ht="13.5" customHeight="1">
      <c r="B21" s="34"/>
      <c r="C21" s="9" t="s">
        <v>287</v>
      </c>
      <c r="D21" s="339">
        <v>9819</v>
      </c>
      <c r="E21" s="339">
        <v>9839</v>
      </c>
      <c r="F21" s="340">
        <v>9804</v>
      </c>
      <c r="G21" s="340">
        <v>9197</v>
      </c>
      <c r="H21" s="340">
        <v>8930</v>
      </c>
      <c r="I21" s="340">
        <v>8596</v>
      </c>
      <c r="J21" s="340">
        <v>8327</v>
      </c>
      <c r="K21" s="341">
        <v>7939</v>
      </c>
      <c r="M21" s="172">
        <v>0.6243547440973749</v>
      </c>
      <c r="N21" s="172">
        <v>0.626</v>
      </c>
      <c r="O21" s="184">
        <v>0.621</v>
      </c>
      <c r="P21" s="184">
        <v>0.630924733998192</v>
      </c>
      <c r="Q21" s="172">
        <v>0.61993281075028</v>
      </c>
      <c r="R21" s="172">
        <v>0.6045835272219637</v>
      </c>
      <c r="S21" s="172">
        <v>0.586</v>
      </c>
      <c r="T21" s="342">
        <v>0.5712306335810555</v>
      </c>
      <c r="U21" s="64"/>
      <c r="V21" s="339">
        <v>89</v>
      </c>
      <c r="W21" s="339">
        <v>20</v>
      </c>
      <c r="X21" s="340">
        <v>-35</v>
      </c>
      <c r="Y21" s="340">
        <v>-388</v>
      </c>
      <c r="Z21" s="340">
        <v>-267</v>
      </c>
      <c r="AA21" s="340">
        <v>-334</v>
      </c>
      <c r="AB21" s="340">
        <v>-269</v>
      </c>
      <c r="AC21" s="341">
        <v>-388</v>
      </c>
    </row>
    <row r="22" spans="2:29" ht="13.5" customHeight="1">
      <c r="B22" s="34"/>
      <c r="C22" s="9" t="s">
        <v>288</v>
      </c>
      <c r="D22" s="344">
        <v>16148</v>
      </c>
      <c r="E22" s="344">
        <v>16528</v>
      </c>
      <c r="F22" s="345">
        <v>16675</v>
      </c>
      <c r="G22" s="345">
        <v>16823</v>
      </c>
      <c r="H22" s="345">
        <v>17505</v>
      </c>
      <c r="I22" s="345">
        <v>17828</v>
      </c>
      <c r="J22" s="345">
        <v>17991</v>
      </c>
      <c r="K22" s="229">
        <v>18247</v>
      </c>
      <c r="M22" s="346">
        <v>0.8109894730844642</v>
      </c>
      <c r="N22" s="346">
        <v>0.783</v>
      </c>
      <c r="O22" s="346">
        <v>0.753</v>
      </c>
      <c r="P22" s="346">
        <v>0.7216471375644109</v>
      </c>
      <c r="Q22" s="346">
        <v>0.71505284204513</v>
      </c>
      <c r="R22" s="346">
        <v>0.702714830603545</v>
      </c>
      <c r="S22" s="346">
        <v>0.689</v>
      </c>
      <c r="T22" s="347">
        <v>0.6704663780347454</v>
      </c>
      <c r="U22" s="64"/>
      <c r="V22" s="344">
        <v>319</v>
      </c>
      <c r="W22" s="344">
        <v>380</v>
      </c>
      <c r="X22" s="345">
        <v>147</v>
      </c>
      <c r="Y22" s="345">
        <v>148</v>
      </c>
      <c r="Z22" s="345">
        <v>-133</v>
      </c>
      <c r="AA22" s="345">
        <v>323</v>
      </c>
      <c r="AB22" s="345">
        <v>163</v>
      </c>
      <c r="AC22" s="229">
        <v>256</v>
      </c>
    </row>
    <row r="23" spans="4:29" s="34" customFormat="1" ht="12.75" customHeight="1">
      <c r="D23" s="348">
        <v>51908</v>
      </c>
      <c r="E23" s="348">
        <v>52101</v>
      </c>
      <c r="F23" s="349">
        <v>51682</v>
      </c>
      <c r="G23" s="349">
        <v>50940</v>
      </c>
      <c r="H23" s="349">
        <v>51628</v>
      </c>
      <c r="I23" s="349">
        <v>52148</v>
      </c>
      <c r="J23" s="349">
        <v>52293</v>
      </c>
      <c r="K23" s="350">
        <v>52116</v>
      </c>
      <c r="M23" s="351">
        <v>0.6895631174338926</v>
      </c>
      <c r="N23" s="351">
        <v>0.6779670181088525</v>
      </c>
      <c r="O23" s="351">
        <v>0.662</v>
      </c>
      <c r="P23" s="351">
        <v>0.6502488893367349</v>
      </c>
      <c r="Q23" s="351">
        <v>0.6463740605872782</v>
      </c>
      <c r="R23" s="351">
        <v>0.6412518217381299</v>
      </c>
      <c r="S23" s="351">
        <v>0.634</v>
      </c>
      <c r="T23" s="352">
        <v>0.6248369022948806</v>
      </c>
      <c r="V23" s="348">
        <v>-11</v>
      </c>
      <c r="W23" s="348">
        <v>193</v>
      </c>
      <c r="X23" s="349">
        <v>-419</v>
      </c>
      <c r="Y23" s="349">
        <v>-523</v>
      </c>
      <c r="Z23" s="349">
        <v>-127</v>
      </c>
      <c r="AA23" s="349">
        <v>520</v>
      </c>
      <c r="AB23" s="349">
        <v>145</v>
      </c>
      <c r="AC23" s="350">
        <v>-146</v>
      </c>
    </row>
    <row r="24" spans="2:29" ht="3.75" customHeight="1">
      <c r="B24" s="34"/>
      <c r="D24" s="344"/>
      <c r="E24" s="344"/>
      <c r="F24" s="345"/>
      <c r="G24" s="345"/>
      <c r="H24" s="345"/>
      <c r="I24" s="345"/>
      <c r="J24" s="345"/>
      <c r="K24" s="229"/>
      <c r="M24" s="172"/>
      <c r="N24" s="172"/>
      <c r="O24" s="184"/>
      <c r="P24" s="346"/>
      <c r="Q24" s="172"/>
      <c r="R24" s="172"/>
      <c r="S24" s="172"/>
      <c r="T24" s="347"/>
      <c r="U24" s="64"/>
      <c r="V24" s="344"/>
      <c r="W24" s="344"/>
      <c r="X24" s="353"/>
      <c r="Y24" s="353"/>
      <c r="Z24" s="345"/>
      <c r="AA24" s="345"/>
      <c r="AB24" s="345"/>
      <c r="AC24" s="354"/>
    </row>
    <row r="25" spans="2:29" s="34" customFormat="1" ht="12.75" customHeight="1">
      <c r="B25" s="34" t="s">
        <v>23</v>
      </c>
      <c r="D25" s="355">
        <v>145809</v>
      </c>
      <c r="E25" s="355">
        <v>147468</v>
      </c>
      <c r="F25" s="355">
        <v>148526</v>
      </c>
      <c r="G25" s="355">
        <v>147438</v>
      </c>
      <c r="H25" s="355">
        <v>147231</v>
      </c>
      <c r="I25" s="355">
        <v>148902</v>
      </c>
      <c r="J25" s="355">
        <v>149925</v>
      </c>
      <c r="K25" s="356">
        <v>148488</v>
      </c>
      <c r="M25" s="357">
        <v>0.6338639060458525</v>
      </c>
      <c r="N25" s="357">
        <v>0.6304913683986914</v>
      </c>
      <c r="O25" s="357">
        <v>0.625</v>
      </c>
      <c r="P25" s="357">
        <v>0.617864606904129</v>
      </c>
      <c r="Q25" s="357">
        <v>0.619</v>
      </c>
      <c r="R25" s="357">
        <v>0.6167956496225969</v>
      </c>
      <c r="S25" s="357">
        <v>0.614</v>
      </c>
      <c r="T25" s="358">
        <v>0.6060754248357602</v>
      </c>
      <c r="V25" s="355">
        <v>342</v>
      </c>
      <c r="W25" s="355">
        <v>1659</v>
      </c>
      <c r="X25" s="359">
        <v>1058</v>
      </c>
      <c r="Y25" s="355">
        <v>-169</v>
      </c>
      <c r="Z25" s="355">
        <v>83</v>
      </c>
      <c r="AA25" s="355">
        <v>1427</v>
      </c>
      <c r="AB25" s="355">
        <v>1023</v>
      </c>
      <c r="AC25" s="356">
        <v>-1406</v>
      </c>
    </row>
    <row r="26" spans="4:29" s="34" customFormat="1" ht="3.75" customHeight="1">
      <c r="D26" s="339"/>
      <c r="E26" s="339"/>
      <c r="F26" s="340"/>
      <c r="G26" s="343"/>
      <c r="H26" s="340"/>
      <c r="I26" s="340"/>
      <c r="J26" s="340"/>
      <c r="K26" s="231"/>
      <c r="M26" s="172"/>
      <c r="N26" s="172"/>
      <c r="O26" s="184"/>
      <c r="P26" s="172"/>
      <c r="Q26" s="172"/>
      <c r="R26" s="172"/>
      <c r="S26" s="172"/>
      <c r="T26" s="199"/>
      <c r="V26" s="360"/>
      <c r="W26" s="360"/>
      <c r="X26" s="360"/>
      <c r="Y26" s="360"/>
      <c r="Z26" s="340"/>
      <c r="AA26" s="340"/>
      <c r="AB26" s="340"/>
      <c r="AC26" s="361"/>
    </row>
    <row r="27" spans="2:29" ht="3.75" customHeight="1">
      <c r="B27" s="34"/>
      <c r="D27" s="339"/>
      <c r="E27" s="339"/>
      <c r="F27" s="340"/>
      <c r="G27" s="340"/>
      <c r="H27" s="340"/>
      <c r="I27" s="340"/>
      <c r="J27" s="340"/>
      <c r="K27" s="341"/>
      <c r="M27" s="172"/>
      <c r="N27" s="172"/>
      <c r="O27" s="184"/>
      <c r="P27" s="184"/>
      <c r="Q27" s="172"/>
      <c r="R27" s="172"/>
      <c r="S27" s="172"/>
      <c r="T27" s="342"/>
      <c r="U27" s="64"/>
      <c r="V27" s="360"/>
      <c r="W27" s="360"/>
      <c r="X27" s="360"/>
      <c r="Y27" s="362"/>
      <c r="Z27" s="340"/>
      <c r="AA27" s="340"/>
      <c r="AB27" s="340"/>
      <c r="AC27" s="363"/>
    </row>
    <row r="28" spans="2:29" ht="12.75" customHeight="1">
      <c r="B28" s="34" t="s">
        <v>99</v>
      </c>
      <c r="D28" s="339"/>
      <c r="E28" s="339"/>
      <c r="F28" s="340"/>
      <c r="G28" s="340"/>
      <c r="H28" s="340"/>
      <c r="I28" s="340"/>
      <c r="J28" s="340"/>
      <c r="K28" s="341"/>
      <c r="M28" s="172"/>
      <c r="N28" s="172"/>
      <c r="O28" s="184"/>
      <c r="P28" s="184"/>
      <c r="Q28" s="172"/>
      <c r="R28" s="172"/>
      <c r="S28" s="172"/>
      <c r="T28" s="342"/>
      <c r="U28" s="64"/>
      <c r="V28" s="360"/>
      <c r="W28" s="360"/>
      <c r="X28" s="360"/>
      <c r="Y28" s="362"/>
      <c r="Z28" s="340"/>
      <c r="AA28" s="340"/>
      <c r="AB28" s="340"/>
      <c r="AC28" s="363"/>
    </row>
    <row r="29" spans="2:29" ht="13.5" customHeight="1">
      <c r="B29" s="34"/>
      <c r="C29" s="64" t="s">
        <v>147</v>
      </c>
      <c r="D29" s="339">
        <v>109061</v>
      </c>
      <c r="E29" s="339">
        <v>115553</v>
      </c>
      <c r="F29" s="340">
        <v>124255</v>
      </c>
      <c r="G29" s="340">
        <v>134570</v>
      </c>
      <c r="H29" s="340">
        <v>141519</v>
      </c>
      <c r="I29" s="340">
        <v>144992</v>
      </c>
      <c r="J29" s="340">
        <v>147747</v>
      </c>
      <c r="K29" s="341">
        <v>150465</v>
      </c>
      <c r="M29" s="172">
        <v>0.9466393688417782</v>
      </c>
      <c r="N29" s="172">
        <v>0.948</v>
      </c>
      <c r="O29" s="184">
        <v>0.9498347669684337</v>
      </c>
      <c r="P29" s="184">
        <v>0.9527760481079549</v>
      </c>
      <c r="Q29" s="172">
        <v>0.9536740649665416</v>
      </c>
      <c r="R29" s="172">
        <v>0.9529284374310307</v>
      </c>
      <c r="S29" s="172">
        <v>0.952</v>
      </c>
      <c r="T29" s="342">
        <v>0.9504004253480876</v>
      </c>
      <c r="U29" s="64"/>
      <c r="V29" s="339">
        <v>8203</v>
      </c>
      <c r="W29" s="339">
        <v>6492</v>
      </c>
      <c r="X29" s="340">
        <v>8702</v>
      </c>
      <c r="Y29" s="340">
        <v>10315</v>
      </c>
      <c r="Z29" s="340">
        <v>6949</v>
      </c>
      <c r="AA29" s="340">
        <v>3473</v>
      </c>
      <c r="AB29" s="340">
        <v>2755</v>
      </c>
      <c r="AC29" s="341">
        <v>2718</v>
      </c>
    </row>
    <row r="30" spans="2:29" ht="13.5" customHeight="1">
      <c r="B30" s="34"/>
      <c r="C30" s="9" t="s">
        <v>289</v>
      </c>
      <c r="D30" s="344">
        <v>37722</v>
      </c>
      <c r="E30" s="344">
        <v>39378</v>
      </c>
      <c r="F30" s="345">
        <v>41590</v>
      </c>
      <c r="G30" s="345">
        <v>43492</v>
      </c>
      <c r="H30" s="345">
        <v>45418</v>
      </c>
      <c r="I30" s="345">
        <v>47897</v>
      </c>
      <c r="J30" s="345">
        <v>52927</v>
      </c>
      <c r="K30" s="229">
        <v>57302</v>
      </c>
      <c r="M30" s="346">
        <v>0.8732843237057376</v>
      </c>
      <c r="N30" s="346">
        <v>0.875</v>
      </c>
      <c r="O30" s="346">
        <v>0.8770210530714716</v>
      </c>
      <c r="P30" s="346">
        <v>0.8790866046814338</v>
      </c>
      <c r="Q30" s="346">
        <v>0.8850015412391563</v>
      </c>
      <c r="R30" s="346">
        <v>0.8885942752155668</v>
      </c>
      <c r="S30" s="346">
        <v>0.892</v>
      </c>
      <c r="T30" s="347">
        <v>0.8988866008167254</v>
      </c>
      <c r="U30" s="64"/>
      <c r="V30" s="344">
        <v>1152</v>
      </c>
      <c r="W30" s="344">
        <v>1656</v>
      </c>
      <c r="X30" s="345">
        <v>2212</v>
      </c>
      <c r="Y30" s="345">
        <v>1902</v>
      </c>
      <c r="Z30" s="345">
        <v>1926</v>
      </c>
      <c r="AA30" s="345">
        <v>2479</v>
      </c>
      <c r="AB30" s="345">
        <v>5030</v>
      </c>
      <c r="AC30" s="229">
        <v>4375</v>
      </c>
    </row>
    <row r="31" spans="2:29" ht="12.75" customHeight="1">
      <c r="B31" s="34"/>
      <c r="D31" s="348">
        <v>146783</v>
      </c>
      <c r="E31" s="348">
        <v>154931</v>
      </c>
      <c r="F31" s="349">
        <v>165845</v>
      </c>
      <c r="G31" s="349">
        <v>178062</v>
      </c>
      <c r="H31" s="349">
        <v>186937</v>
      </c>
      <c r="I31" s="349">
        <v>192889</v>
      </c>
      <c r="J31" s="349">
        <v>200674</v>
      </c>
      <c r="K31" s="350">
        <v>207767</v>
      </c>
      <c r="M31" s="351">
        <v>0.9277878598309203</v>
      </c>
      <c r="N31" s="351">
        <v>0.929555529602971</v>
      </c>
      <c r="O31" s="351">
        <v>0.932</v>
      </c>
      <c r="P31" s="351">
        <v>0.9347771629820903</v>
      </c>
      <c r="Q31" s="351">
        <v>0.9369894670396979</v>
      </c>
      <c r="R31" s="351">
        <v>0.9369533773310038</v>
      </c>
      <c r="S31" s="351">
        <v>0.936</v>
      </c>
      <c r="T31" s="352">
        <v>0.9361929469068716</v>
      </c>
      <c r="U31" s="64"/>
      <c r="V31" s="348">
        <v>9355</v>
      </c>
      <c r="W31" s="348">
        <v>8148</v>
      </c>
      <c r="X31" s="349">
        <v>10914</v>
      </c>
      <c r="Y31" s="349">
        <v>12217</v>
      </c>
      <c r="Z31" s="349">
        <v>8875</v>
      </c>
      <c r="AA31" s="349">
        <v>5952</v>
      </c>
      <c r="AB31" s="349">
        <v>7785</v>
      </c>
      <c r="AC31" s="350">
        <v>7093</v>
      </c>
    </row>
    <row r="32" spans="2:29" ht="3.75" customHeight="1">
      <c r="B32" s="34"/>
      <c r="D32" s="348"/>
      <c r="E32" s="348"/>
      <c r="F32" s="340"/>
      <c r="G32" s="340"/>
      <c r="H32" s="340"/>
      <c r="I32" s="340"/>
      <c r="J32" s="340"/>
      <c r="K32" s="341"/>
      <c r="M32" s="351"/>
      <c r="N32" s="351"/>
      <c r="O32" s="184"/>
      <c r="P32" s="184"/>
      <c r="Q32" s="351"/>
      <c r="R32" s="351"/>
      <c r="S32" s="351"/>
      <c r="T32" s="342"/>
      <c r="U32" s="64"/>
      <c r="V32" s="348"/>
      <c r="W32" s="348"/>
      <c r="X32" s="340"/>
      <c r="Y32" s="340"/>
      <c r="Z32" s="340"/>
      <c r="AA32" s="340"/>
      <c r="AB32" s="340"/>
      <c r="AC32" s="341"/>
    </row>
    <row r="33" spans="2:29" ht="12.75" customHeight="1">
      <c r="B33" s="34" t="s">
        <v>21</v>
      </c>
      <c r="D33" s="339"/>
      <c r="E33" s="339"/>
      <c r="F33" s="340"/>
      <c r="G33" s="340"/>
      <c r="H33" s="340"/>
      <c r="I33" s="340"/>
      <c r="J33" s="340"/>
      <c r="K33" s="341"/>
      <c r="M33" s="172"/>
      <c r="N33" s="172"/>
      <c r="O33" s="184"/>
      <c r="P33" s="184"/>
      <c r="Q33" s="172"/>
      <c r="R33" s="172"/>
      <c r="S33" s="172"/>
      <c r="T33" s="342"/>
      <c r="U33" s="64"/>
      <c r="V33" s="339"/>
      <c r="W33" s="339"/>
      <c r="X33" s="340"/>
      <c r="Y33" s="340"/>
      <c r="Z33" s="340"/>
      <c r="AA33" s="340"/>
      <c r="AB33" s="340"/>
      <c r="AC33" s="341"/>
    </row>
    <row r="34" spans="2:29" ht="13.5" customHeight="1">
      <c r="B34" s="34"/>
      <c r="C34" s="9" t="s">
        <v>290</v>
      </c>
      <c r="D34" s="339">
        <v>3551</v>
      </c>
      <c r="E34" s="339">
        <v>3580</v>
      </c>
      <c r="F34" s="340">
        <v>3617</v>
      </c>
      <c r="G34" s="340">
        <v>3608</v>
      </c>
      <c r="H34" s="340">
        <v>3419</v>
      </c>
      <c r="I34" s="340">
        <v>3392</v>
      </c>
      <c r="J34" s="340">
        <v>3362</v>
      </c>
      <c r="K34" s="341">
        <v>3298</v>
      </c>
      <c r="M34" s="172">
        <v>0.45271034459451853</v>
      </c>
      <c r="N34" s="172">
        <v>0.444</v>
      </c>
      <c r="O34" s="184">
        <v>0.4391695837549978</v>
      </c>
      <c r="P34" s="184">
        <v>0.4303002450343291</v>
      </c>
      <c r="Q34" s="172">
        <v>0.39982451009066977</v>
      </c>
      <c r="R34" s="172">
        <v>0.39711084905660377</v>
      </c>
      <c r="S34" s="172">
        <v>0.39</v>
      </c>
      <c r="T34" s="342">
        <v>0.38204972710733776</v>
      </c>
      <c r="U34" s="64"/>
      <c r="V34" s="339">
        <v>44</v>
      </c>
      <c r="W34" s="339">
        <v>29</v>
      </c>
      <c r="X34" s="340">
        <v>37</v>
      </c>
      <c r="Y34" s="340">
        <v>-9</v>
      </c>
      <c r="Z34" s="340">
        <v>-34</v>
      </c>
      <c r="AA34" s="340">
        <v>-27</v>
      </c>
      <c r="AB34" s="340">
        <v>-30</v>
      </c>
      <c r="AC34" s="341">
        <v>-64</v>
      </c>
    </row>
    <row r="35" spans="2:29" ht="13.5" customHeight="1">
      <c r="B35" s="34"/>
      <c r="C35" s="64" t="s">
        <v>89</v>
      </c>
      <c r="D35" s="339">
        <v>25791</v>
      </c>
      <c r="E35" s="339">
        <v>28199</v>
      </c>
      <c r="F35" s="340">
        <v>31271</v>
      </c>
      <c r="G35" s="340">
        <v>31832</v>
      </c>
      <c r="H35" s="340">
        <v>33745</v>
      </c>
      <c r="I35" s="340">
        <v>35321</v>
      </c>
      <c r="J35" s="340">
        <v>36360</v>
      </c>
      <c r="K35" s="341">
        <v>37055</v>
      </c>
      <c r="M35" s="172">
        <v>0.9590712538478623</v>
      </c>
      <c r="N35" s="172">
        <v>0.96</v>
      </c>
      <c r="O35" s="184">
        <v>0.9617658201332536</v>
      </c>
      <c r="P35" s="184">
        <v>0.9619261514887879</v>
      </c>
      <c r="Q35" s="172">
        <v>0.9587494443621277</v>
      </c>
      <c r="R35" s="172">
        <v>0.960080405424535</v>
      </c>
      <c r="S35" s="172">
        <v>0.958</v>
      </c>
      <c r="T35" s="342">
        <v>0.9554176224531102</v>
      </c>
      <c r="U35" s="64"/>
      <c r="V35" s="339">
        <v>1186</v>
      </c>
      <c r="W35" s="339">
        <v>2408</v>
      </c>
      <c r="X35" s="340">
        <v>3072</v>
      </c>
      <c r="Y35" s="340">
        <v>561</v>
      </c>
      <c r="Z35" s="340">
        <v>1913</v>
      </c>
      <c r="AA35" s="340">
        <v>1576</v>
      </c>
      <c r="AB35" s="340">
        <v>1039</v>
      </c>
      <c r="AC35" s="341">
        <v>695</v>
      </c>
    </row>
    <row r="36" spans="2:29" ht="13.5" customHeight="1">
      <c r="B36" s="34"/>
      <c r="C36" s="9" t="s">
        <v>291</v>
      </c>
      <c r="D36" s="339">
        <v>358</v>
      </c>
      <c r="E36" s="339">
        <v>341</v>
      </c>
      <c r="F36" s="340">
        <v>297</v>
      </c>
      <c r="G36" s="340">
        <v>297</v>
      </c>
      <c r="H36" s="340">
        <v>305</v>
      </c>
      <c r="I36" s="340">
        <v>303</v>
      </c>
      <c r="J36" s="340">
        <v>312</v>
      </c>
      <c r="K36" s="341">
        <v>310</v>
      </c>
      <c r="M36" s="172">
        <v>0.963534592297244</v>
      </c>
      <c r="N36" s="172">
        <v>0.962</v>
      </c>
      <c r="O36" s="184">
        <v>0.9548088618735723</v>
      </c>
      <c r="P36" s="184">
        <v>0.9544057672502575</v>
      </c>
      <c r="Q36" s="172">
        <v>0.9540983606557377</v>
      </c>
      <c r="R36" s="172">
        <v>0.9537953795379538</v>
      </c>
      <c r="S36" s="172">
        <v>0.9519230769230769</v>
      </c>
      <c r="T36" s="342">
        <v>0.9516129032258065</v>
      </c>
      <c r="U36" s="64"/>
      <c r="V36" s="339">
        <v>-11</v>
      </c>
      <c r="W36" s="339">
        <v>-17</v>
      </c>
      <c r="X36" s="340">
        <v>-10</v>
      </c>
      <c r="Y36" s="340">
        <v>0</v>
      </c>
      <c r="Z36" s="340">
        <v>8</v>
      </c>
      <c r="AA36" s="340">
        <v>-2</v>
      </c>
      <c r="AB36" s="340">
        <v>9</v>
      </c>
      <c r="AC36" s="341">
        <v>-2</v>
      </c>
    </row>
    <row r="37" spans="2:29" ht="13.5" customHeight="1">
      <c r="B37" s="34"/>
      <c r="C37" s="64" t="s">
        <v>106</v>
      </c>
      <c r="D37" s="339">
        <v>2741</v>
      </c>
      <c r="E37" s="339">
        <v>2568</v>
      </c>
      <c r="F37" s="340">
        <v>2780</v>
      </c>
      <c r="G37" s="340">
        <v>3040</v>
      </c>
      <c r="H37" s="340">
        <v>3494</v>
      </c>
      <c r="I37" s="340">
        <v>3966</v>
      </c>
      <c r="J37" s="340">
        <v>4276</v>
      </c>
      <c r="K37" s="341">
        <v>4525</v>
      </c>
      <c r="M37" s="172">
        <v>0.9946429809295521</v>
      </c>
      <c r="N37" s="172">
        <v>0.994</v>
      </c>
      <c r="O37" s="184">
        <v>0.9938137765426436</v>
      </c>
      <c r="P37" s="184">
        <v>0.9929099777337056</v>
      </c>
      <c r="Q37" s="172">
        <v>0.9957069261591299</v>
      </c>
      <c r="R37" s="172">
        <v>0.9959657085224407</v>
      </c>
      <c r="S37" s="172">
        <v>0.9960243217960711</v>
      </c>
      <c r="T37" s="342">
        <v>0.9953591160220995</v>
      </c>
      <c r="U37" s="64"/>
      <c r="V37" s="339">
        <v>-84</v>
      </c>
      <c r="W37" s="339">
        <v>-173</v>
      </c>
      <c r="X37" s="340">
        <v>212</v>
      </c>
      <c r="Y37" s="340">
        <v>260</v>
      </c>
      <c r="Z37" s="340">
        <v>454</v>
      </c>
      <c r="AA37" s="340">
        <v>472</v>
      </c>
      <c r="AB37" s="340">
        <v>310</v>
      </c>
      <c r="AC37" s="341">
        <v>249</v>
      </c>
    </row>
    <row r="38" spans="2:29" ht="13.5" customHeight="1">
      <c r="B38" s="34"/>
      <c r="C38" s="64" t="s">
        <v>152</v>
      </c>
      <c r="D38" s="339">
        <v>2479</v>
      </c>
      <c r="E38" s="339">
        <v>2444</v>
      </c>
      <c r="F38" s="340">
        <v>2465</v>
      </c>
      <c r="G38" s="340">
        <v>2484</v>
      </c>
      <c r="H38" s="340">
        <v>2458</v>
      </c>
      <c r="I38" s="340">
        <v>2434</v>
      </c>
      <c r="J38" s="340">
        <v>2420</v>
      </c>
      <c r="K38" s="341">
        <v>2411</v>
      </c>
      <c r="M38" s="172">
        <v>0.6951224234757473</v>
      </c>
      <c r="N38" s="172">
        <v>0.687</v>
      </c>
      <c r="O38" s="184">
        <v>0.6839644551541446</v>
      </c>
      <c r="P38" s="184">
        <v>0.6796387635546194</v>
      </c>
      <c r="Q38" s="172">
        <v>0.6757526444263628</v>
      </c>
      <c r="R38" s="172">
        <v>0.6721446179129006</v>
      </c>
      <c r="S38" s="172">
        <v>0.6681818181818182</v>
      </c>
      <c r="T38" s="342">
        <v>0.6681874740771464</v>
      </c>
      <c r="U38" s="64"/>
      <c r="V38" s="339">
        <v>-25</v>
      </c>
      <c r="W38" s="339">
        <v>-35</v>
      </c>
      <c r="X38" s="340">
        <v>21</v>
      </c>
      <c r="Y38" s="340">
        <v>19</v>
      </c>
      <c r="Z38" s="340">
        <v>-26</v>
      </c>
      <c r="AA38" s="340">
        <v>-24</v>
      </c>
      <c r="AB38" s="340">
        <v>-14</v>
      </c>
      <c r="AC38" s="341">
        <v>-9</v>
      </c>
    </row>
    <row r="39" spans="2:29" ht="13.5" customHeight="1">
      <c r="B39" s="34"/>
      <c r="C39" s="9" t="s">
        <v>292</v>
      </c>
      <c r="D39" s="344">
        <v>534</v>
      </c>
      <c r="E39" s="344">
        <v>601</v>
      </c>
      <c r="F39" s="345">
        <v>711</v>
      </c>
      <c r="G39" s="345">
        <v>757</v>
      </c>
      <c r="H39" s="345">
        <v>761</v>
      </c>
      <c r="I39" s="345">
        <v>814</v>
      </c>
      <c r="J39" s="345">
        <v>797</v>
      </c>
      <c r="K39" s="229">
        <v>837</v>
      </c>
      <c r="M39" s="346">
        <v>0.9420277382286524</v>
      </c>
      <c r="N39" s="346">
        <v>0.945</v>
      </c>
      <c r="O39" s="346">
        <v>0.9524908319834413</v>
      </c>
      <c r="P39" s="346">
        <v>0.9527159614518075</v>
      </c>
      <c r="Q39" s="346">
        <v>0.9579500657030223</v>
      </c>
      <c r="R39" s="346">
        <v>0.9631449631449631</v>
      </c>
      <c r="S39" s="346">
        <v>0.972396486825596</v>
      </c>
      <c r="T39" s="347">
        <v>0.974910394265233</v>
      </c>
      <c r="U39" s="64"/>
      <c r="V39" s="344">
        <v>69</v>
      </c>
      <c r="W39" s="344">
        <v>67</v>
      </c>
      <c r="X39" s="345">
        <v>110</v>
      </c>
      <c r="Y39" s="345">
        <v>46</v>
      </c>
      <c r="Z39" s="345">
        <v>4</v>
      </c>
      <c r="AA39" s="345">
        <v>53</v>
      </c>
      <c r="AB39" s="345">
        <v>13</v>
      </c>
      <c r="AC39" s="229">
        <v>40</v>
      </c>
    </row>
    <row r="40" spans="2:29" ht="12.75" customHeight="1">
      <c r="B40" s="34"/>
      <c r="D40" s="348">
        <v>35454</v>
      </c>
      <c r="E40" s="348">
        <v>37733</v>
      </c>
      <c r="F40" s="349">
        <v>41141</v>
      </c>
      <c r="G40" s="349">
        <v>42018</v>
      </c>
      <c r="H40" s="349">
        <v>44182</v>
      </c>
      <c r="I40" s="349">
        <v>46230</v>
      </c>
      <c r="J40" s="349">
        <v>47527</v>
      </c>
      <c r="K40" s="350">
        <v>48436</v>
      </c>
      <c r="M40" s="351">
        <v>0.8534598493322242</v>
      </c>
      <c r="N40" s="351">
        <v>0.8573719040581376</v>
      </c>
      <c r="O40" s="351">
        <v>0.864</v>
      </c>
      <c r="P40" s="351">
        <v>0.8649752058130757</v>
      </c>
      <c r="Q40" s="351">
        <v>0.8670956267536172</v>
      </c>
      <c r="R40" s="351">
        <v>0.8723887187664875</v>
      </c>
      <c r="S40" s="351">
        <v>0.8729127589736969</v>
      </c>
      <c r="T40" s="352">
        <v>0.873196688245577</v>
      </c>
      <c r="U40" s="64"/>
      <c r="V40" s="348">
        <v>1179</v>
      </c>
      <c r="W40" s="348">
        <v>2279</v>
      </c>
      <c r="X40" s="349">
        <v>3442</v>
      </c>
      <c r="Y40" s="349">
        <v>877</v>
      </c>
      <c r="Z40" s="349">
        <v>2319</v>
      </c>
      <c r="AA40" s="349">
        <v>2048</v>
      </c>
      <c r="AB40" s="349">
        <v>1327</v>
      </c>
      <c r="AC40" s="350">
        <v>909</v>
      </c>
    </row>
    <row r="41" spans="2:29" ht="3.75" customHeight="1">
      <c r="B41" s="34"/>
      <c r="D41" s="339"/>
      <c r="E41" s="339"/>
      <c r="F41" s="340"/>
      <c r="G41" s="340"/>
      <c r="H41" s="340"/>
      <c r="I41" s="340"/>
      <c r="J41" s="340"/>
      <c r="K41" s="341"/>
      <c r="M41" s="172"/>
      <c r="N41" s="172"/>
      <c r="O41" s="184"/>
      <c r="P41" s="184"/>
      <c r="Q41" s="172"/>
      <c r="R41" s="172"/>
      <c r="S41" s="172"/>
      <c r="T41" s="342"/>
      <c r="U41" s="64"/>
      <c r="V41" s="339"/>
      <c r="W41" s="339"/>
      <c r="X41" s="340"/>
      <c r="Y41" s="340"/>
      <c r="Z41" s="340"/>
      <c r="AA41" s="340"/>
      <c r="AB41" s="340"/>
      <c r="AC41" s="341"/>
    </row>
    <row r="42" spans="2:29" s="34" customFormat="1" ht="12.75" customHeight="1">
      <c r="B42" s="34" t="s">
        <v>99</v>
      </c>
      <c r="D42" s="355">
        <v>182237</v>
      </c>
      <c r="E42" s="355">
        <v>192664</v>
      </c>
      <c r="F42" s="355">
        <v>206986</v>
      </c>
      <c r="G42" s="355">
        <v>220080</v>
      </c>
      <c r="H42" s="355">
        <v>231119</v>
      </c>
      <c r="I42" s="355">
        <v>239119</v>
      </c>
      <c r="J42" s="355">
        <v>248201</v>
      </c>
      <c r="K42" s="356">
        <v>256203</v>
      </c>
      <c r="M42" s="357">
        <v>0.9120656482586502</v>
      </c>
      <c r="N42" s="357">
        <v>0.9142564495112262</v>
      </c>
      <c r="O42" s="357">
        <v>0.9172279661647221</v>
      </c>
      <c r="P42" s="357">
        <v>0.9204632466270044</v>
      </c>
      <c r="Q42" s="357">
        <v>0.9227287614257211</v>
      </c>
      <c r="R42" s="357">
        <v>0.923675622087236</v>
      </c>
      <c r="S42" s="357">
        <v>0.9232689425374877</v>
      </c>
      <c r="T42" s="358">
        <v>0.9235713405997906</v>
      </c>
      <c r="V42" s="355">
        <v>10534</v>
      </c>
      <c r="W42" s="355">
        <v>10427</v>
      </c>
      <c r="X42" s="355">
        <v>14356</v>
      </c>
      <c r="Y42" s="355">
        <v>13094</v>
      </c>
      <c r="Z42" s="355">
        <v>11194</v>
      </c>
      <c r="AA42" s="355">
        <v>8000</v>
      </c>
      <c r="AB42" s="355">
        <v>9112</v>
      </c>
      <c r="AC42" s="356">
        <v>8002</v>
      </c>
    </row>
    <row r="43" spans="2:29" ht="3.75" customHeight="1">
      <c r="B43" s="34"/>
      <c r="D43" s="339"/>
      <c r="E43" s="339"/>
      <c r="F43" s="340"/>
      <c r="G43" s="343"/>
      <c r="H43" s="340"/>
      <c r="I43" s="340"/>
      <c r="J43" s="340"/>
      <c r="K43" s="231"/>
      <c r="M43" s="172"/>
      <c r="N43" s="172"/>
      <c r="O43" s="184"/>
      <c r="P43" s="172"/>
      <c r="Q43" s="172"/>
      <c r="R43" s="172"/>
      <c r="S43" s="172"/>
      <c r="T43" s="199"/>
      <c r="U43" s="64"/>
      <c r="V43" s="339"/>
      <c r="W43" s="339"/>
      <c r="X43" s="340"/>
      <c r="Y43" s="340"/>
      <c r="Z43" s="340"/>
      <c r="AA43" s="340"/>
      <c r="AB43" s="340"/>
      <c r="AC43" s="341"/>
    </row>
    <row r="44" spans="2:29" ht="12.75" customHeight="1">
      <c r="B44" s="34" t="s">
        <v>143</v>
      </c>
      <c r="C44" s="34"/>
      <c r="D44" s="339"/>
      <c r="E44" s="339"/>
      <c r="F44" s="340"/>
      <c r="G44" s="340"/>
      <c r="H44" s="340"/>
      <c r="I44" s="340"/>
      <c r="J44" s="340"/>
      <c r="K44" s="341"/>
      <c r="M44" s="172"/>
      <c r="N44" s="172"/>
      <c r="O44" s="184"/>
      <c r="P44" s="184"/>
      <c r="Q44" s="172"/>
      <c r="R44" s="172"/>
      <c r="S44" s="172"/>
      <c r="T44" s="342"/>
      <c r="U44" s="64"/>
      <c r="V44" s="360"/>
      <c r="W44" s="360"/>
      <c r="X44" s="340"/>
      <c r="Y44" s="340"/>
      <c r="Z44" s="340"/>
      <c r="AA44" s="340"/>
      <c r="AB44" s="340"/>
      <c r="AC44" s="341"/>
    </row>
    <row r="45" spans="2:29" ht="13.5" customHeight="1">
      <c r="B45" s="34"/>
      <c r="C45" s="9" t="s">
        <v>293</v>
      </c>
      <c r="D45" s="339">
        <v>3344</v>
      </c>
      <c r="E45" s="339">
        <v>3341</v>
      </c>
      <c r="F45" s="340">
        <v>3351</v>
      </c>
      <c r="G45" s="340">
        <v>3366</v>
      </c>
      <c r="H45" s="340">
        <v>3365</v>
      </c>
      <c r="I45" s="340">
        <v>3344</v>
      </c>
      <c r="J45" s="340">
        <v>0</v>
      </c>
      <c r="K45" s="341">
        <v>0</v>
      </c>
      <c r="M45" s="172">
        <v>0.4786793273231759</v>
      </c>
      <c r="N45" s="172">
        <v>0.478</v>
      </c>
      <c r="O45" s="184">
        <v>0.47513322972376193</v>
      </c>
      <c r="P45" s="184">
        <v>0.47687649239577823</v>
      </c>
      <c r="Q45" s="172">
        <v>0.47756315007429423</v>
      </c>
      <c r="R45" s="172">
        <v>0.47547846889952156</v>
      </c>
      <c r="S45" s="340">
        <v>0</v>
      </c>
      <c r="T45" s="364">
        <v>0</v>
      </c>
      <c r="U45" s="64"/>
      <c r="V45" s="339">
        <v>-3</v>
      </c>
      <c r="W45" s="339">
        <v>-3</v>
      </c>
      <c r="X45" s="340">
        <v>10</v>
      </c>
      <c r="Y45" s="340">
        <v>15</v>
      </c>
      <c r="Z45" s="340">
        <v>-1</v>
      </c>
      <c r="AA45" s="340">
        <v>-21</v>
      </c>
      <c r="AB45" s="340">
        <v>0</v>
      </c>
      <c r="AC45" s="341">
        <v>0</v>
      </c>
    </row>
    <row r="46" spans="2:29" ht="3.75" customHeight="1">
      <c r="B46" s="34"/>
      <c r="D46" s="339"/>
      <c r="E46" s="339"/>
      <c r="F46" s="340"/>
      <c r="G46" s="343"/>
      <c r="H46" s="340"/>
      <c r="I46" s="340"/>
      <c r="J46" s="340"/>
      <c r="K46" s="231"/>
      <c r="M46" s="172"/>
      <c r="N46" s="172"/>
      <c r="O46" s="184"/>
      <c r="P46" s="172"/>
      <c r="Q46" s="172"/>
      <c r="R46" s="172"/>
      <c r="S46" s="172"/>
      <c r="T46" s="199"/>
      <c r="U46" s="64"/>
      <c r="V46" s="339"/>
      <c r="W46" s="339"/>
      <c r="X46" s="340"/>
      <c r="Y46" s="340"/>
      <c r="Z46" s="340"/>
      <c r="AA46" s="340"/>
      <c r="AB46" s="340"/>
      <c r="AC46" s="341"/>
    </row>
    <row r="47" spans="2:29" s="34" customFormat="1" ht="12.75" customHeight="1" thickBot="1">
      <c r="B47" s="34" t="s">
        <v>204</v>
      </c>
      <c r="D47" s="365">
        <v>331390</v>
      </c>
      <c r="E47" s="365">
        <v>343473</v>
      </c>
      <c r="F47" s="366">
        <v>358863</v>
      </c>
      <c r="G47" s="366">
        <v>370884</v>
      </c>
      <c r="H47" s="366">
        <v>381715</v>
      </c>
      <c r="I47" s="366">
        <v>391365</v>
      </c>
      <c r="J47" s="366">
        <v>398126</v>
      </c>
      <c r="K47" s="234">
        <v>404691</v>
      </c>
      <c r="M47" s="367">
        <v>0.7746683218203371</v>
      </c>
      <c r="N47" s="367">
        <v>0.778</v>
      </c>
      <c r="O47" s="367">
        <v>0.7818040691549824</v>
      </c>
      <c r="P47" s="367">
        <v>0.7856854839170816</v>
      </c>
      <c r="Q47" s="367">
        <v>0.79059036499053</v>
      </c>
      <c r="R47" s="367">
        <v>0.7927993540747444</v>
      </c>
      <c r="S47" s="367">
        <v>0.8044527145809058</v>
      </c>
      <c r="T47" s="368">
        <v>0.805</v>
      </c>
      <c r="V47" s="365">
        <v>10873</v>
      </c>
      <c r="W47" s="365">
        <v>12083</v>
      </c>
      <c r="X47" s="366">
        <v>15424</v>
      </c>
      <c r="Y47" s="366">
        <v>12940</v>
      </c>
      <c r="Z47" s="366">
        <v>11276</v>
      </c>
      <c r="AA47" s="366">
        <v>9406</v>
      </c>
      <c r="AB47" s="366">
        <v>10135</v>
      </c>
      <c r="AC47" s="234">
        <v>6596</v>
      </c>
    </row>
    <row r="48" spans="4:29" s="34" customFormat="1" ht="4.5" customHeight="1" thickTop="1">
      <c r="D48" s="339"/>
      <c r="E48" s="339"/>
      <c r="F48" s="340"/>
      <c r="G48" s="340"/>
      <c r="H48" s="340"/>
      <c r="I48" s="340"/>
      <c r="J48" s="340"/>
      <c r="K48" s="225"/>
      <c r="M48" s="172"/>
      <c r="N48" s="172"/>
      <c r="O48" s="184"/>
      <c r="P48" s="184"/>
      <c r="Q48" s="172"/>
      <c r="R48" s="172"/>
      <c r="S48" s="172"/>
      <c r="T48" s="369"/>
      <c r="V48" s="339"/>
      <c r="W48" s="339"/>
      <c r="X48" s="340"/>
      <c r="Y48" s="340"/>
      <c r="Z48" s="340"/>
      <c r="AA48" s="340"/>
      <c r="AB48" s="340"/>
      <c r="AC48" s="225"/>
    </row>
    <row r="49" spans="2:29" ht="12.75" customHeight="1">
      <c r="B49" s="34"/>
      <c r="D49" s="339"/>
      <c r="E49" s="339"/>
      <c r="F49" s="343"/>
      <c r="G49" s="343"/>
      <c r="H49" s="343"/>
      <c r="I49" s="343"/>
      <c r="J49" s="343"/>
      <c r="K49" s="341"/>
      <c r="M49" s="172"/>
      <c r="N49" s="172"/>
      <c r="O49" s="172"/>
      <c r="P49" s="172"/>
      <c r="Q49" s="172"/>
      <c r="R49" s="172"/>
      <c r="S49" s="172"/>
      <c r="T49" s="342"/>
      <c r="U49" s="64"/>
      <c r="V49" s="339"/>
      <c r="W49" s="339"/>
      <c r="X49" s="343"/>
      <c r="Y49" s="343"/>
      <c r="Z49" s="343"/>
      <c r="AA49" s="343"/>
      <c r="AB49" s="343"/>
      <c r="AC49" s="341"/>
    </row>
    <row r="50" spans="2:29" ht="12.75" customHeight="1">
      <c r="B50" s="370" t="s">
        <v>61</v>
      </c>
      <c r="C50" s="261"/>
      <c r="D50" s="371"/>
      <c r="E50" s="371"/>
      <c r="F50" s="372"/>
      <c r="G50" s="372"/>
      <c r="H50" s="372"/>
      <c r="I50" s="372"/>
      <c r="J50" s="372"/>
      <c r="K50" s="373"/>
      <c r="L50" s="261"/>
      <c r="M50" s="374"/>
      <c r="N50" s="374"/>
      <c r="O50" s="375"/>
      <c r="P50" s="375"/>
      <c r="Q50" s="374"/>
      <c r="R50" s="374"/>
      <c r="S50" s="372"/>
      <c r="T50" s="376"/>
      <c r="U50" s="261"/>
      <c r="V50" s="371"/>
      <c r="W50" s="371"/>
      <c r="X50" s="372"/>
      <c r="Y50" s="372"/>
      <c r="Z50" s="372"/>
      <c r="AA50" s="372"/>
      <c r="AB50" s="372"/>
      <c r="AC50" s="265"/>
    </row>
    <row r="51" spans="2:29" ht="4.5" customHeight="1">
      <c r="B51" s="377"/>
      <c r="C51" s="9"/>
      <c r="D51" s="339"/>
      <c r="E51" s="339"/>
      <c r="F51" s="343"/>
      <c r="G51" s="343"/>
      <c r="H51" s="343"/>
      <c r="I51" s="343"/>
      <c r="J51" s="343"/>
      <c r="K51" s="231"/>
      <c r="L51" s="9"/>
      <c r="M51" s="378"/>
      <c r="N51" s="378"/>
      <c r="O51" s="172"/>
      <c r="P51" s="172"/>
      <c r="Q51" s="378"/>
      <c r="R51" s="378"/>
      <c r="S51" s="378"/>
      <c r="T51" s="199"/>
      <c r="U51" s="9"/>
      <c r="V51" s="339"/>
      <c r="W51" s="339"/>
      <c r="X51" s="343"/>
      <c r="Y51" s="343"/>
      <c r="Z51" s="343"/>
      <c r="AA51" s="343"/>
      <c r="AB51" s="343"/>
      <c r="AC51" s="379"/>
    </row>
    <row r="52" spans="2:29" ht="13.5" customHeight="1">
      <c r="B52" s="380" t="s">
        <v>294</v>
      </c>
      <c r="C52" s="9"/>
      <c r="D52" s="339">
        <v>38779</v>
      </c>
      <c r="E52" s="339">
        <v>39030</v>
      </c>
      <c r="F52" s="343">
        <v>39391</v>
      </c>
      <c r="G52" s="343">
        <v>39786</v>
      </c>
      <c r="H52" s="343">
        <v>40381</v>
      </c>
      <c r="I52" s="343">
        <v>40819</v>
      </c>
      <c r="J52" s="343">
        <v>41475</v>
      </c>
      <c r="K52" s="231">
        <v>41844.6</v>
      </c>
      <c r="L52" s="9"/>
      <c r="M52" s="172">
        <v>0.053</v>
      </c>
      <c r="N52" s="172">
        <v>0.052</v>
      </c>
      <c r="O52" s="172">
        <v>0.05</v>
      </c>
      <c r="P52" s="172">
        <v>0.05</v>
      </c>
      <c r="Q52" s="172">
        <v>0.05</v>
      </c>
      <c r="R52" s="172">
        <v>0.05</v>
      </c>
      <c r="S52" s="172">
        <v>0.052</v>
      </c>
      <c r="T52" s="199">
        <v>0.05403923086849916</v>
      </c>
      <c r="U52" s="9"/>
      <c r="V52" s="339">
        <v>207</v>
      </c>
      <c r="W52" s="339">
        <v>201</v>
      </c>
      <c r="X52" s="343">
        <v>361</v>
      </c>
      <c r="Y52" s="343">
        <v>396</v>
      </c>
      <c r="Z52" s="343">
        <v>595</v>
      </c>
      <c r="AA52" s="343">
        <v>438</v>
      </c>
      <c r="AB52" s="343">
        <v>656</v>
      </c>
      <c r="AC52" s="379">
        <v>369.59999999999854</v>
      </c>
    </row>
    <row r="53" spans="2:29" ht="3" customHeight="1">
      <c r="B53" s="377"/>
      <c r="C53" s="9"/>
      <c r="D53" s="381"/>
      <c r="E53" s="381"/>
      <c r="F53" s="382"/>
      <c r="G53" s="345"/>
      <c r="H53" s="382"/>
      <c r="I53" s="382"/>
      <c r="J53" s="382"/>
      <c r="K53" s="231"/>
      <c r="L53" s="9"/>
      <c r="M53" s="383"/>
      <c r="N53" s="383"/>
      <c r="O53" s="383"/>
      <c r="P53" s="346"/>
      <c r="Q53" s="383"/>
      <c r="R53" s="383"/>
      <c r="S53" s="383"/>
      <c r="T53" s="199"/>
      <c r="U53" s="9"/>
      <c r="V53" s="381"/>
      <c r="W53" s="381"/>
      <c r="X53" s="382"/>
      <c r="Y53" s="345"/>
      <c r="Z53" s="382"/>
      <c r="AA53" s="382"/>
      <c r="AB53" s="382"/>
      <c r="AC53" s="379"/>
    </row>
    <row r="54" spans="2:29" ht="25.5" customHeight="1">
      <c r="B54" s="708" t="s">
        <v>253</v>
      </c>
      <c r="C54" s="709"/>
      <c r="D54" s="384">
        <v>370169</v>
      </c>
      <c r="E54" s="384">
        <v>382503</v>
      </c>
      <c r="F54" s="355">
        <v>398254</v>
      </c>
      <c r="G54" s="355">
        <v>410670</v>
      </c>
      <c r="H54" s="355">
        <v>422096</v>
      </c>
      <c r="I54" s="355">
        <v>432184</v>
      </c>
      <c r="J54" s="355">
        <v>439601</v>
      </c>
      <c r="K54" s="356">
        <v>446535.6</v>
      </c>
      <c r="L54" s="268"/>
      <c r="M54" s="357">
        <v>0.633</v>
      </c>
      <c r="N54" s="357">
        <v>0.638</v>
      </c>
      <c r="O54" s="357">
        <v>0.645</v>
      </c>
      <c r="P54" s="357">
        <v>0.65</v>
      </c>
      <c r="Q54" s="357">
        <v>0.656</v>
      </c>
      <c r="R54" s="357">
        <v>0.659</v>
      </c>
      <c r="S54" s="357">
        <v>0.666</v>
      </c>
      <c r="T54" s="358">
        <v>0.6673874760194796</v>
      </c>
      <c r="U54" s="268"/>
      <c r="V54" s="384">
        <v>11080</v>
      </c>
      <c r="W54" s="384">
        <v>12284</v>
      </c>
      <c r="X54" s="384">
        <v>15785</v>
      </c>
      <c r="Y54" s="384">
        <v>13336</v>
      </c>
      <c r="Z54" s="384">
        <v>11871</v>
      </c>
      <c r="AA54" s="355">
        <v>9844</v>
      </c>
      <c r="AB54" s="355">
        <v>10791</v>
      </c>
      <c r="AC54" s="385">
        <v>6965.6</v>
      </c>
    </row>
    <row r="55" spans="2:29" ht="12.75" customHeight="1">
      <c r="B55" s="386"/>
      <c r="C55" s="386"/>
      <c r="D55" s="100"/>
      <c r="E55" s="100"/>
      <c r="F55" s="100"/>
      <c r="G55" s="100"/>
      <c r="H55" s="100"/>
      <c r="I55" s="100"/>
      <c r="J55" s="224"/>
      <c r="K55" s="387"/>
      <c r="L55" s="9"/>
      <c r="M55" s="378"/>
      <c r="N55" s="378"/>
      <c r="O55" s="378"/>
      <c r="P55" s="378"/>
      <c r="Q55" s="378"/>
      <c r="R55" s="378"/>
      <c r="S55" s="378"/>
      <c r="T55" s="172"/>
      <c r="U55" s="9"/>
      <c r="V55" s="100"/>
      <c r="W55" s="100"/>
      <c r="X55" s="100"/>
      <c r="Y55" s="100"/>
      <c r="Z55" s="100"/>
      <c r="AA55" s="100"/>
      <c r="AB55" s="224"/>
      <c r="AC55" s="387"/>
    </row>
    <row r="56" spans="2:29" s="34" customFormat="1" ht="3.75" customHeight="1">
      <c r="B56" s="17"/>
      <c r="D56" s="388"/>
      <c r="E56" s="388"/>
      <c r="F56" s="388"/>
      <c r="G56" s="388"/>
      <c r="H56" s="388"/>
      <c r="I56" s="388"/>
      <c r="J56" s="388"/>
      <c r="K56" s="387"/>
      <c r="M56" s="171"/>
      <c r="N56" s="171"/>
      <c r="O56" s="171"/>
      <c r="P56" s="171"/>
      <c r="Q56" s="171"/>
      <c r="R56" s="389"/>
      <c r="S56" s="389"/>
      <c r="T56" s="171"/>
      <c r="V56" s="388"/>
      <c r="W56" s="388"/>
      <c r="X56" s="388"/>
      <c r="Y56" s="388"/>
      <c r="Z56" s="388"/>
      <c r="AA56" s="388"/>
      <c r="AB56" s="388"/>
      <c r="AC56" s="387"/>
    </row>
    <row r="57" spans="2:29" s="34" customFormat="1" ht="12.75" customHeight="1">
      <c r="B57" s="9" t="s">
        <v>85</v>
      </c>
      <c r="D57" s="388"/>
      <c r="E57" s="388"/>
      <c r="F57" s="388"/>
      <c r="G57" s="388"/>
      <c r="H57" s="388"/>
      <c r="I57" s="388"/>
      <c r="J57" s="388"/>
      <c r="K57" s="387"/>
      <c r="M57" s="171"/>
      <c r="N57" s="171"/>
      <c r="O57" s="171"/>
      <c r="P57" s="171"/>
      <c r="Q57" s="171"/>
      <c r="R57" s="389"/>
      <c r="S57" s="389"/>
      <c r="T57" s="171"/>
      <c r="V57" s="388"/>
      <c r="W57" s="388"/>
      <c r="X57" s="388"/>
      <c r="Y57" s="388"/>
      <c r="Z57" s="388"/>
      <c r="AA57" s="388"/>
      <c r="AB57" s="388"/>
      <c r="AC57" s="387"/>
    </row>
    <row r="58" spans="2:29" s="34" customFormat="1" ht="12.75" customHeight="1">
      <c r="B58" s="279" t="s">
        <v>76</v>
      </c>
      <c r="C58" s="64" t="s">
        <v>183</v>
      </c>
      <c r="D58" s="388"/>
      <c r="E58" s="388"/>
      <c r="F58" s="388"/>
      <c r="G58" s="388"/>
      <c r="H58" s="388"/>
      <c r="I58" s="388"/>
      <c r="J58" s="388"/>
      <c r="K58" s="387"/>
      <c r="M58" s="171"/>
      <c r="N58" s="171"/>
      <c r="O58" s="171"/>
      <c r="P58" s="171"/>
      <c r="Q58" s="171"/>
      <c r="R58" s="389"/>
      <c r="S58" s="389"/>
      <c r="T58" s="171"/>
      <c r="V58" s="388"/>
      <c r="W58" s="388"/>
      <c r="X58" s="388"/>
      <c r="Y58" s="388"/>
      <c r="Z58" s="388"/>
      <c r="AA58" s="388"/>
      <c r="AB58" s="388"/>
      <c r="AC58" s="387"/>
    </row>
    <row r="59" spans="2:29" ht="12.75" customHeight="1">
      <c r="B59" s="279" t="s">
        <v>77</v>
      </c>
      <c r="C59" s="684" t="s">
        <v>59</v>
      </c>
      <c r="D59" s="707"/>
      <c r="E59" s="707"/>
      <c r="F59" s="707"/>
      <c r="G59" s="707"/>
      <c r="H59" s="707"/>
      <c r="I59" s="707"/>
      <c r="J59" s="707"/>
      <c r="K59" s="707"/>
      <c r="L59" s="707"/>
      <c r="M59" s="707"/>
      <c r="N59" s="707"/>
      <c r="O59" s="707"/>
      <c r="P59" s="176"/>
      <c r="Q59" s="64"/>
      <c r="R59" s="34"/>
      <c r="S59" s="34"/>
      <c r="T59" s="64"/>
      <c r="U59" s="64"/>
      <c r="V59" s="390"/>
      <c r="X59" s="390"/>
      <c r="Y59" s="390"/>
      <c r="Z59" s="390"/>
      <c r="AA59" s="390"/>
      <c r="AB59" s="390"/>
      <c r="AC59" s="391"/>
    </row>
    <row r="60" spans="2:29" ht="12.75" customHeight="1">
      <c r="B60" s="279" t="s">
        <v>78</v>
      </c>
      <c r="C60" s="684" t="s">
        <v>462</v>
      </c>
      <c r="D60" s="676"/>
      <c r="E60" s="676"/>
      <c r="F60" s="676"/>
      <c r="G60" s="676"/>
      <c r="H60" s="676"/>
      <c r="I60" s="676"/>
      <c r="J60" s="676"/>
      <c r="K60" s="676"/>
      <c r="L60" s="676"/>
      <c r="M60" s="676"/>
      <c r="N60" s="676"/>
      <c r="O60" s="676"/>
      <c r="P60" s="176"/>
      <c r="Q60" s="64"/>
      <c r="R60" s="34"/>
      <c r="S60" s="34"/>
      <c r="T60" s="64"/>
      <c r="U60" s="64"/>
      <c r="V60" s="390"/>
      <c r="X60" s="390"/>
      <c r="Y60" s="390"/>
      <c r="Z60" s="390"/>
      <c r="AA60" s="390"/>
      <c r="AB60" s="390"/>
      <c r="AC60" s="391"/>
    </row>
    <row r="61" spans="2:29" ht="12.75" customHeight="1">
      <c r="B61" s="279" t="s">
        <v>79</v>
      </c>
      <c r="C61" s="684" t="s">
        <v>209</v>
      </c>
      <c r="D61" s="676"/>
      <c r="E61" s="676"/>
      <c r="F61" s="676"/>
      <c r="G61" s="676"/>
      <c r="H61" s="676"/>
      <c r="I61" s="676"/>
      <c r="J61" s="676"/>
      <c r="K61" s="676"/>
      <c r="L61" s="676"/>
      <c r="M61" s="676"/>
      <c r="N61" s="676"/>
      <c r="O61" s="676"/>
      <c r="P61" s="84"/>
      <c r="Q61" s="84"/>
      <c r="R61" s="84"/>
      <c r="S61" s="34"/>
      <c r="T61" s="64"/>
      <c r="U61" s="64"/>
      <c r="V61" s="390"/>
      <c r="X61" s="390"/>
      <c r="Y61" s="390"/>
      <c r="Z61" s="390"/>
      <c r="AA61" s="390"/>
      <c r="AB61" s="390"/>
      <c r="AC61" s="391"/>
    </row>
    <row r="62" spans="2:29" ht="12.75" customHeight="1">
      <c r="B62" s="279"/>
      <c r="C62" s="676"/>
      <c r="D62" s="676"/>
      <c r="E62" s="676"/>
      <c r="F62" s="676"/>
      <c r="G62" s="676"/>
      <c r="H62" s="676"/>
      <c r="I62" s="676"/>
      <c r="J62" s="676"/>
      <c r="K62" s="676"/>
      <c r="L62" s="676"/>
      <c r="M62" s="676"/>
      <c r="N62" s="676"/>
      <c r="O62" s="676"/>
      <c r="P62" s="84"/>
      <c r="Q62" s="84"/>
      <c r="R62" s="84"/>
      <c r="S62" s="34"/>
      <c r="T62" s="64"/>
      <c r="U62" s="64"/>
      <c r="V62" s="390"/>
      <c r="X62" s="390"/>
      <c r="Y62" s="390"/>
      <c r="Z62" s="390"/>
      <c r="AA62" s="390"/>
      <c r="AB62" s="390"/>
      <c r="AC62" s="391"/>
    </row>
    <row r="63" spans="2:29" ht="12.75" customHeight="1">
      <c r="B63" s="279" t="s">
        <v>80</v>
      </c>
      <c r="C63" s="684" t="s">
        <v>108</v>
      </c>
      <c r="D63" s="668"/>
      <c r="E63" s="668"/>
      <c r="F63" s="668"/>
      <c r="G63" s="668"/>
      <c r="H63" s="668"/>
      <c r="I63" s="668"/>
      <c r="J63" s="668"/>
      <c r="K63" s="668"/>
      <c r="L63" s="668"/>
      <c r="M63" s="668"/>
      <c r="N63" s="668"/>
      <c r="O63" s="668"/>
      <c r="P63" s="176"/>
      <c r="Q63" s="64"/>
      <c r="R63" s="34"/>
      <c r="S63" s="34"/>
      <c r="T63" s="64"/>
      <c r="U63" s="64"/>
      <c r="V63" s="390"/>
      <c r="X63" s="390"/>
      <c r="Y63" s="390"/>
      <c r="Z63" s="390"/>
      <c r="AA63" s="390"/>
      <c r="AB63" s="390"/>
      <c r="AC63" s="391"/>
    </row>
    <row r="64" spans="2:29" ht="12.75" customHeight="1">
      <c r="B64" s="279" t="s">
        <v>81</v>
      </c>
      <c r="C64" s="684" t="s">
        <v>33</v>
      </c>
      <c r="D64" s="668"/>
      <c r="E64" s="668"/>
      <c r="F64" s="668"/>
      <c r="G64" s="668"/>
      <c r="H64" s="668"/>
      <c r="I64" s="668"/>
      <c r="J64" s="668"/>
      <c r="K64" s="668"/>
      <c r="L64" s="668"/>
      <c r="M64" s="668"/>
      <c r="N64" s="668"/>
      <c r="O64" s="668"/>
      <c r="P64" s="176"/>
      <c r="Q64" s="64"/>
      <c r="R64" s="34"/>
      <c r="S64" s="34"/>
      <c r="T64" s="64"/>
      <c r="U64" s="64"/>
      <c r="V64" s="390"/>
      <c r="X64" s="390"/>
      <c r="Y64" s="390"/>
      <c r="Z64" s="390"/>
      <c r="AA64" s="390"/>
      <c r="AB64" s="390"/>
      <c r="AC64" s="391"/>
    </row>
    <row r="65" spans="2:29" ht="12.75" customHeight="1">
      <c r="B65" s="279" t="s">
        <v>82</v>
      </c>
      <c r="C65" s="711" t="s">
        <v>121</v>
      </c>
      <c r="D65" s="711"/>
      <c r="E65" s="711"/>
      <c r="F65" s="711"/>
      <c r="G65" s="711"/>
      <c r="H65" s="711"/>
      <c r="I65" s="711"/>
      <c r="J65" s="711"/>
      <c r="K65" s="711"/>
      <c r="L65" s="711"/>
      <c r="M65" s="711"/>
      <c r="N65" s="711"/>
      <c r="O65" s="711"/>
      <c r="P65" s="176"/>
      <c r="Q65" s="64"/>
      <c r="R65" s="34"/>
      <c r="S65" s="34"/>
      <c r="T65" s="64"/>
      <c r="U65" s="64"/>
      <c r="V65" s="390"/>
      <c r="X65" s="390"/>
      <c r="Y65" s="390"/>
      <c r="Z65" s="390"/>
      <c r="AA65" s="390"/>
      <c r="AB65" s="390"/>
      <c r="AC65" s="391"/>
    </row>
    <row r="66" spans="2:29" ht="12.75" customHeight="1">
      <c r="B66" s="279" t="s">
        <v>163</v>
      </c>
      <c r="C66" s="684" t="s">
        <v>265</v>
      </c>
      <c r="D66" s="707"/>
      <c r="E66" s="707"/>
      <c r="F66" s="707"/>
      <c r="G66" s="707"/>
      <c r="H66" s="707"/>
      <c r="I66" s="707"/>
      <c r="J66" s="707"/>
      <c r="K66" s="707"/>
      <c r="L66" s="707"/>
      <c r="M66" s="707"/>
      <c r="N66" s="707"/>
      <c r="O66" s="707"/>
      <c r="P66" s="176"/>
      <c r="Q66" s="64"/>
      <c r="R66" s="34"/>
      <c r="S66" s="34"/>
      <c r="T66" s="64"/>
      <c r="U66" s="64"/>
      <c r="X66" s="390"/>
      <c r="Y66" s="390"/>
      <c r="Z66" s="390"/>
      <c r="AA66" s="393"/>
      <c r="AB66" s="390"/>
      <c r="AC66" s="394"/>
    </row>
    <row r="67" spans="2:22" ht="12.75" customHeight="1">
      <c r="B67" s="279" t="s">
        <v>254</v>
      </c>
      <c r="C67" s="684" t="s">
        <v>16</v>
      </c>
      <c r="D67" s="707"/>
      <c r="E67" s="707"/>
      <c r="F67" s="707"/>
      <c r="G67" s="707"/>
      <c r="H67" s="707"/>
      <c r="I67" s="707"/>
      <c r="J67" s="707"/>
      <c r="K67" s="707"/>
      <c r="L67" s="707"/>
      <c r="M67" s="707"/>
      <c r="N67" s="707"/>
      <c r="O67" s="707"/>
      <c r="P67" s="392"/>
      <c r="U67" s="64"/>
      <c r="V67" s="64"/>
    </row>
    <row r="68" spans="2:22" ht="12.75" customHeight="1">
      <c r="B68" s="279"/>
      <c r="C68" s="707"/>
      <c r="D68" s="707"/>
      <c r="E68" s="707"/>
      <c r="F68" s="707"/>
      <c r="G68" s="707"/>
      <c r="H68" s="707"/>
      <c r="I68" s="707"/>
      <c r="J68" s="707"/>
      <c r="K68" s="707"/>
      <c r="L68" s="707"/>
      <c r="M68" s="707"/>
      <c r="N68" s="707"/>
      <c r="O68" s="707"/>
      <c r="P68" s="392"/>
      <c r="U68" s="64"/>
      <c r="V68" s="64"/>
    </row>
    <row r="69" spans="2:29" s="9" customFormat="1" ht="12.75" customHeight="1">
      <c r="B69" s="279" t="s">
        <v>248</v>
      </c>
      <c r="C69" s="684" t="s">
        <v>178</v>
      </c>
      <c r="D69" s="707"/>
      <c r="E69" s="707"/>
      <c r="F69" s="707"/>
      <c r="G69" s="707"/>
      <c r="H69" s="707"/>
      <c r="I69" s="707"/>
      <c r="J69" s="707"/>
      <c r="K69" s="707"/>
      <c r="L69" s="707"/>
      <c r="M69" s="707"/>
      <c r="N69" s="707"/>
      <c r="O69" s="707"/>
      <c r="Q69" s="393"/>
      <c r="R69" s="20"/>
      <c r="S69" s="20"/>
      <c r="T69" s="58"/>
      <c r="U69" s="58"/>
      <c r="V69" s="58"/>
      <c r="W69" s="64"/>
      <c r="X69" s="64"/>
      <c r="Y69" s="64"/>
      <c r="Z69" s="64"/>
      <c r="AB69" s="64"/>
      <c r="AC69" s="17"/>
    </row>
    <row r="70" spans="2:29" s="9" customFormat="1" ht="12.75" customHeight="1">
      <c r="B70" s="279" t="s">
        <v>192</v>
      </c>
      <c r="C70" s="684" t="s">
        <v>39</v>
      </c>
      <c r="D70" s="707"/>
      <c r="E70" s="707"/>
      <c r="F70" s="707"/>
      <c r="G70" s="707"/>
      <c r="H70" s="707"/>
      <c r="I70" s="707"/>
      <c r="J70" s="707"/>
      <c r="K70" s="707"/>
      <c r="L70" s="707"/>
      <c r="M70" s="707"/>
      <c r="N70" s="707"/>
      <c r="O70" s="707"/>
      <c r="Q70" s="58"/>
      <c r="R70" s="20"/>
      <c r="S70" s="20"/>
      <c r="T70" s="58"/>
      <c r="U70" s="58"/>
      <c r="V70" s="58"/>
      <c r="W70" s="58"/>
      <c r="AC70" s="17"/>
    </row>
    <row r="71" spans="2:29" s="9" customFormat="1" ht="12.75" customHeight="1">
      <c r="B71" s="279" t="s">
        <v>139</v>
      </c>
      <c r="C71" s="684" t="s">
        <v>245</v>
      </c>
      <c r="D71" s="707"/>
      <c r="E71" s="707"/>
      <c r="F71" s="707"/>
      <c r="G71" s="707"/>
      <c r="H71" s="707"/>
      <c r="I71" s="707"/>
      <c r="J71" s="707"/>
      <c r="K71" s="707"/>
      <c r="L71" s="707"/>
      <c r="M71" s="707"/>
      <c r="N71" s="707"/>
      <c r="O71" s="707"/>
      <c r="Q71" s="58"/>
      <c r="R71" s="20"/>
      <c r="S71" s="20"/>
      <c r="T71" s="58"/>
      <c r="U71" s="58"/>
      <c r="V71" s="58"/>
      <c r="W71" s="58"/>
      <c r="AC71" s="17"/>
    </row>
    <row r="72" s="9" customFormat="1" ht="12.75" customHeight="1"/>
    <row r="73" s="9" customFormat="1" ht="12.75" customHeight="1"/>
    <row r="74" s="9" customFormat="1" ht="12.75" customHeight="1"/>
    <row r="75" s="9" customFormat="1" ht="12.75" customHeight="1"/>
    <row r="76" s="395" customFormat="1" ht="12.75" customHeight="1"/>
    <row r="77" s="9" customFormat="1" ht="12.75" customHeight="1"/>
    <row r="78" s="9" customFormat="1" ht="12.75" customHeight="1"/>
    <row r="79" s="9" customFormat="1" ht="12.75" customHeight="1"/>
    <row r="80" s="9" customFormat="1" ht="12.75" customHeight="1"/>
    <row r="81" s="9" customFormat="1" ht="12.75" customHeight="1"/>
    <row r="82" s="9" customFormat="1" ht="12.75"/>
    <row r="83" s="9" customFormat="1" ht="12.75"/>
    <row r="84" s="9" customFormat="1" ht="12.75"/>
    <row r="85" s="9" customFormat="1" ht="12.75"/>
    <row r="86" s="9" customFormat="1" ht="12.75"/>
    <row r="87" s="9" customFormat="1" ht="12.75"/>
    <row r="88" s="9" customFormat="1" ht="12.75"/>
    <row r="89" s="9" customFormat="1" ht="12.75"/>
    <row r="90" s="9" customFormat="1" ht="12.75"/>
    <row r="91" s="9" customFormat="1" ht="12.75"/>
    <row r="92" s="9" customFormat="1" ht="12.75"/>
    <row r="93" s="9" customFormat="1" ht="12.75"/>
    <row r="94" s="17" customFormat="1" ht="12.75"/>
    <row r="95" s="17" customFormat="1" ht="12.75"/>
    <row r="96" s="9" customFormat="1" ht="12.75"/>
    <row r="97" s="9" customFormat="1" ht="12.75"/>
    <row r="98" s="9" customFormat="1" ht="12.75"/>
    <row r="99" s="9" customFormat="1" ht="12.75"/>
    <row r="100" s="9" customFormat="1" ht="12.75"/>
    <row r="101" s="9" customFormat="1" ht="12.75"/>
    <row r="102" s="9" customFormat="1" ht="12.75"/>
    <row r="103" s="9" customFormat="1" ht="12.75"/>
    <row r="104" s="9" customFormat="1" ht="12.75"/>
    <row r="105" s="9" customFormat="1" ht="12.75"/>
    <row r="106" s="17" customFormat="1" ht="12.75"/>
    <row r="107" s="9" customFormat="1" ht="12.75"/>
    <row r="108" s="9" customFormat="1" ht="12.75"/>
    <row r="109" s="9" customFormat="1" ht="12.75"/>
    <row r="110" s="9" customFormat="1" ht="12.75"/>
    <row r="111" s="9" customFormat="1" ht="12.75"/>
    <row r="112" s="9" customFormat="1" ht="12.75"/>
    <row r="113" s="9" customFormat="1" ht="12.75"/>
    <row r="114" s="9" customFormat="1" ht="12.75"/>
    <row r="115" s="17" customFormat="1" ht="12.75"/>
    <row r="116" s="9" customFormat="1" ht="12.75"/>
    <row r="117" s="17" customFormat="1" ht="12.75"/>
    <row r="118" s="9" customFormat="1" ht="12.75"/>
    <row r="119" s="9" customFormat="1" ht="12.75"/>
    <row r="120" s="9" customFormat="1" ht="12.75"/>
    <row r="121" s="9" customFormat="1" ht="12.75"/>
    <row r="122" s="9" customFormat="1" ht="12.75"/>
    <row r="123" s="9" customFormat="1" ht="12.75"/>
    <row r="124" s="9" customFormat="1" ht="12.75"/>
    <row r="125" s="9" customFormat="1" ht="12.75"/>
    <row r="126" s="17" customFormat="1" ht="12.75"/>
    <row r="127" s="9" customFormat="1" ht="12.75"/>
    <row r="128" s="9" customFormat="1" ht="12.75"/>
    <row r="129" s="9" customFormat="1" ht="12.75"/>
    <row r="130" s="9" customFormat="1" ht="12.75"/>
    <row r="131" s="9" customFormat="1" ht="12.75"/>
    <row r="132" s="17" customFormat="1" ht="12.75"/>
    <row r="133" s="17" customFormat="1" ht="12.75"/>
    <row r="134" s="17" customFormat="1" ht="12.75"/>
    <row r="135" s="9" customFormat="1" ht="12.75"/>
    <row r="136" s="9" customFormat="1" ht="12.75"/>
    <row r="137" spans="3:16" s="9" customFormat="1" ht="12.75">
      <c r="C137" s="705"/>
      <c r="D137" s="705"/>
      <c r="E137" s="705"/>
      <c r="F137" s="705"/>
      <c r="G137" s="705"/>
      <c r="H137" s="705"/>
      <c r="I137" s="705"/>
      <c r="J137" s="705"/>
      <c r="K137" s="705"/>
      <c r="L137" s="705"/>
      <c r="M137" s="705"/>
      <c r="N137" s="705"/>
      <c r="O137" s="705"/>
      <c r="P137" s="705"/>
    </row>
    <row r="138" spans="3:16" s="9" customFormat="1" ht="12.75">
      <c r="C138" s="705"/>
      <c r="D138" s="705"/>
      <c r="E138" s="705"/>
      <c r="F138" s="705"/>
      <c r="G138" s="705"/>
      <c r="H138" s="705"/>
      <c r="I138" s="705"/>
      <c r="J138" s="705"/>
      <c r="K138" s="705"/>
      <c r="L138" s="705"/>
      <c r="M138" s="705"/>
      <c r="N138" s="705"/>
      <c r="O138" s="705"/>
      <c r="P138" s="705"/>
    </row>
    <row r="139" spans="3:16" s="9" customFormat="1" ht="14.25" customHeight="1">
      <c r="C139" s="705"/>
      <c r="D139" s="705"/>
      <c r="E139" s="705"/>
      <c r="F139" s="705"/>
      <c r="G139" s="705"/>
      <c r="H139" s="705"/>
      <c r="I139" s="705"/>
      <c r="J139" s="705"/>
      <c r="K139" s="705"/>
      <c r="L139" s="705"/>
      <c r="M139" s="705"/>
      <c r="N139" s="705"/>
      <c r="O139" s="705"/>
      <c r="P139" s="705"/>
    </row>
    <row r="140" spans="3:16" s="9" customFormat="1" ht="14.25" customHeight="1">
      <c r="C140" s="705"/>
      <c r="D140" s="705"/>
      <c r="E140" s="705"/>
      <c r="F140" s="705"/>
      <c r="G140" s="705"/>
      <c r="H140" s="705"/>
      <c r="I140" s="705"/>
      <c r="J140" s="705"/>
      <c r="K140" s="705"/>
      <c r="L140" s="705"/>
      <c r="M140" s="705"/>
      <c r="N140" s="705"/>
      <c r="O140" s="705"/>
      <c r="P140" s="705"/>
    </row>
    <row r="141" s="9" customFormat="1" ht="12.75"/>
    <row r="142" s="9" customFormat="1" ht="12.75"/>
    <row r="143" s="9" customFormat="1" ht="12.75"/>
    <row r="144" s="9" customFormat="1" ht="12.75"/>
    <row r="145" s="9" customFormat="1" ht="12.75"/>
    <row r="146" s="9" customFormat="1" ht="12.75"/>
    <row r="147" s="9" customFormat="1" ht="12.75"/>
    <row r="148" s="9" customFormat="1" ht="12.75"/>
    <row r="149" s="9" customFormat="1" ht="12.75"/>
    <row r="150" s="9" customFormat="1" ht="12.75"/>
    <row r="151" s="9" customFormat="1" ht="12.75"/>
    <row r="152" s="9" customFormat="1" ht="12.75"/>
    <row r="153" s="9" customFormat="1" ht="12.75"/>
    <row r="154" s="9" customFormat="1" ht="12.75"/>
    <row r="155" s="9" customFormat="1" ht="12.75"/>
    <row r="156" s="9" customFormat="1" ht="12.75"/>
    <row r="157" s="9" customFormat="1" ht="12.75"/>
    <row r="158" s="9" customFormat="1" ht="12.75"/>
    <row r="159" s="9" customFormat="1" ht="12.75"/>
    <row r="160" s="9" customFormat="1" ht="12.75"/>
    <row r="161" s="9" customFormat="1" ht="12.75"/>
    <row r="162" s="9" customFormat="1" ht="12.75"/>
    <row r="163" s="9" customFormat="1" ht="12.75"/>
    <row r="164" s="9" customFormat="1" ht="12.75"/>
    <row r="165" s="9" customFormat="1" ht="12.75"/>
    <row r="166" s="9" customFormat="1" ht="12.75"/>
    <row r="167" s="9" customFormat="1" ht="12.75"/>
    <row r="168" s="9" customFormat="1" ht="12.75"/>
    <row r="169" s="9" customFormat="1" ht="12.75"/>
    <row r="170" s="9" customFormat="1" ht="12.75"/>
    <row r="171" s="9" customFormat="1" ht="12.75"/>
    <row r="172" s="9" customFormat="1" ht="12.75"/>
    <row r="173" s="9" customFormat="1" ht="12.75"/>
    <row r="174" s="9" customFormat="1" ht="12.75"/>
    <row r="175" s="9" customFormat="1" ht="12.75"/>
    <row r="176" s="9" customFormat="1" ht="12.75"/>
    <row r="177" s="9" customFormat="1" ht="12.75"/>
    <row r="178" s="9" customFormat="1" ht="12.75"/>
    <row r="179" s="9" customFormat="1" ht="12.75"/>
    <row r="180" s="9" customFormat="1" ht="12.75"/>
    <row r="181" s="9" customFormat="1" ht="12.75"/>
    <row r="182" s="9" customFormat="1" ht="12.75"/>
    <row r="183" s="9" customFormat="1" ht="12.75"/>
    <row r="184" s="9" customFormat="1" ht="12.75"/>
    <row r="185" s="9" customFormat="1" ht="12.75"/>
    <row r="186" s="9" customFormat="1" ht="12.75"/>
    <row r="187" s="9" customFormat="1" ht="12.75"/>
    <row r="188" s="9" customFormat="1" ht="12.75"/>
    <row r="189" s="9" customFormat="1" ht="12.75"/>
    <row r="190" s="9" customFormat="1" ht="12.75"/>
    <row r="191" s="9" customFormat="1" ht="12.75"/>
    <row r="192" s="9" customFormat="1" ht="12.75"/>
    <row r="193" s="9" customFormat="1" ht="12.75"/>
    <row r="194" s="9" customFormat="1" ht="12.75"/>
    <row r="195" s="9" customFormat="1" ht="12.75"/>
    <row r="196" s="9" customFormat="1" ht="12.75"/>
    <row r="197" s="9" customFormat="1" ht="12.75"/>
    <row r="198" s="9" customFormat="1" ht="12.75"/>
    <row r="199" s="9" customFormat="1" ht="12.75"/>
    <row r="200" s="9" customFormat="1" ht="12.75"/>
    <row r="201" s="9" customFormat="1" ht="12.75"/>
    <row r="202" s="9" customFormat="1" ht="12.75"/>
    <row r="203" s="9" customFormat="1" ht="12.75"/>
    <row r="204" s="9" customFormat="1" ht="12.75"/>
    <row r="205" s="9" customFormat="1" ht="12.75"/>
    <row r="206" s="9" customFormat="1" ht="12.75"/>
    <row r="207" s="9" customFormat="1" ht="12.75"/>
    <row r="208" s="9" customFormat="1" ht="12.75"/>
    <row r="209" s="9" customFormat="1" ht="12.75"/>
    <row r="210" s="9" customFormat="1" ht="12.75"/>
    <row r="211" s="9" customFormat="1" ht="12.75"/>
  </sheetData>
  <sheetProtection/>
  <mergeCells count="17">
    <mergeCell ref="V1:AC1"/>
    <mergeCell ref="C137:P138"/>
    <mergeCell ref="C59:O59"/>
    <mergeCell ref="C65:O65"/>
    <mergeCell ref="C70:O70"/>
    <mergeCell ref="C67:O68"/>
    <mergeCell ref="C69:O69"/>
    <mergeCell ref="C60:O60"/>
    <mergeCell ref="C66:O66"/>
    <mergeCell ref="C61:O62"/>
    <mergeCell ref="C63:O63"/>
    <mergeCell ref="C139:P140"/>
    <mergeCell ref="D1:K1"/>
    <mergeCell ref="M1:T1"/>
    <mergeCell ref="C71:O71"/>
    <mergeCell ref="B54:C54"/>
    <mergeCell ref="C64:O64"/>
  </mergeCells>
  <conditionalFormatting sqref="E130:H131 I129:K130 D129:D130">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scale="30" r:id="rId1"/>
  <headerFooter alignWithMargins="0">
    <oddHeader>&amp;LVodafone Group Plc&amp;C07 Customers</oddHeader>
  </headerFooter>
</worksheet>
</file>

<file path=xl/worksheets/sheet9.xml><?xml version="1.0" encoding="utf-8"?>
<worksheet xmlns="http://schemas.openxmlformats.org/spreadsheetml/2006/main" xmlns:r="http://schemas.openxmlformats.org/officeDocument/2006/relationships">
  <sheetPr>
    <pageSetUpPr fitToPage="1"/>
  </sheetPr>
  <dimension ref="B1:L49"/>
  <sheetViews>
    <sheetView showGridLines="0" zoomScalePageLayoutView="0" workbookViewId="0" topLeftCell="A1">
      <selection activeCell="A1" sqref="A1"/>
    </sheetView>
  </sheetViews>
  <sheetFormatPr defaultColWidth="9.140625" defaultRowHeight="12.75" customHeight="1"/>
  <cols>
    <col min="1" max="1" width="9.140625" style="64" customWidth="1"/>
    <col min="2" max="2" width="4.28125" style="34" customWidth="1"/>
    <col min="3" max="3" width="27.8515625" style="64" customWidth="1"/>
    <col min="4" max="10" width="11.140625" style="393" customWidth="1"/>
    <col min="11" max="11" width="11.140625" style="394" customWidth="1"/>
    <col min="12" max="12" width="2.7109375" style="64" customWidth="1"/>
    <col min="13" max="19" width="9.7109375" style="64" customWidth="1"/>
    <col min="20" max="20" width="9.7109375" style="65" customWidth="1"/>
    <col min="21" max="21" width="2.7109375" style="64" customWidth="1"/>
    <col min="22" max="28" width="9.7109375" style="393" customWidth="1"/>
    <col min="29" max="29" width="9.7109375" style="411" customWidth="1"/>
    <col min="30" max="30" width="4.140625" style="64" customWidth="1"/>
    <col min="31" max="16384" width="9.140625" style="64" customWidth="1"/>
  </cols>
  <sheetData>
    <row r="1" spans="2:11" ht="15">
      <c r="B1" s="481"/>
      <c r="D1" s="716"/>
      <c r="E1" s="717"/>
      <c r="F1" s="717"/>
      <c r="G1" s="717"/>
      <c r="H1" s="717"/>
      <c r="I1" s="717"/>
      <c r="J1" s="717"/>
      <c r="K1" s="717"/>
    </row>
    <row r="2" spans="2:11" s="396" customFormat="1" ht="12.75" customHeight="1">
      <c r="B2" s="328"/>
      <c r="D2" s="12" t="s">
        <v>64</v>
      </c>
      <c r="E2" s="12" t="s">
        <v>44</v>
      </c>
      <c r="F2" s="12" t="s">
        <v>96</v>
      </c>
      <c r="G2" s="397" t="s">
        <v>24</v>
      </c>
      <c r="H2" s="397" t="s">
        <v>228</v>
      </c>
      <c r="I2" s="397" t="s">
        <v>218</v>
      </c>
      <c r="J2" s="397" t="s">
        <v>206</v>
      </c>
      <c r="K2" s="331" t="s">
        <v>197</v>
      </c>
    </row>
    <row r="3" spans="2:11" s="396" customFormat="1" ht="12.75" customHeight="1">
      <c r="B3" s="34"/>
      <c r="D3" s="14"/>
      <c r="E3" s="14"/>
      <c r="F3" s="14"/>
      <c r="G3" s="14"/>
      <c r="H3" s="14"/>
      <c r="I3" s="14"/>
      <c r="J3" s="92"/>
      <c r="K3" s="331"/>
    </row>
    <row r="4" spans="2:11" s="396" customFormat="1" ht="3.75" customHeight="1">
      <c r="B4" s="328"/>
      <c r="D4" s="14"/>
      <c r="E4" s="14"/>
      <c r="F4" s="14"/>
      <c r="G4" s="14"/>
      <c r="H4" s="14"/>
      <c r="I4" s="14"/>
      <c r="J4" s="92"/>
      <c r="K4" s="331"/>
    </row>
    <row r="5" spans="2:11" ht="12.75" customHeight="1">
      <c r="B5" s="398" t="s">
        <v>295</v>
      </c>
      <c r="D5" s="399"/>
      <c r="E5" s="399"/>
      <c r="F5" s="399"/>
      <c r="G5" s="399"/>
      <c r="H5" s="399"/>
      <c r="I5" s="399"/>
      <c r="J5" s="400"/>
      <c r="K5" s="401"/>
    </row>
    <row r="6" spans="3:11" ht="12.75" customHeight="1">
      <c r="C6" s="64" t="s">
        <v>207</v>
      </c>
      <c r="D6" s="116">
        <v>0.251</v>
      </c>
      <c r="E6" s="116">
        <v>0.232</v>
      </c>
      <c r="F6" s="400">
        <v>0.257</v>
      </c>
      <c r="G6" s="400">
        <v>0.291</v>
      </c>
      <c r="H6" s="116">
        <v>0.238680422385424</v>
      </c>
      <c r="I6" s="116">
        <v>0.254</v>
      </c>
      <c r="J6" s="116">
        <v>0.267839970890434</v>
      </c>
      <c r="K6" s="401">
        <v>0.353</v>
      </c>
    </row>
    <row r="7" spans="3:11" ht="12.75" customHeight="1">
      <c r="C7" s="64" t="s">
        <v>126</v>
      </c>
      <c r="D7" s="116">
        <v>0.169</v>
      </c>
      <c r="E7" s="116">
        <v>0.167</v>
      </c>
      <c r="F7" s="400">
        <v>0.196</v>
      </c>
      <c r="G7" s="400">
        <v>0.141</v>
      </c>
      <c r="H7" s="116">
        <v>0.148</v>
      </c>
      <c r="I7" s="116">
        <v>0.154</v>
      </c>
      <c r="J7" s="116">
        <v>0.153851612812427</v>
      </c>
      <c r="K7" s="401">
        <v>0.137</v>
      </c>
    </row>
    <row r="8" spans="3:11" ht="12.75" customHeight="1">
      <c r="C8" s="64" t="s">
        <v>261</v>
      </c>
      <c r="D8" s="116">
        <v>0.322</v>
      </c>
      <c r="E8" s="116">
        <v>0.288</v>
      </c>
      <c r="F8" s="400">
        <v>0.307</v>
      </c>
      <c r="G8" s="400">
        <v>0.407</v>
      </c>
      <c r="H8" s="116">
        <v>0.305</v>
      </c>
      <c r="I8" s="116">
        <v>0.324</v>
      </c>
      <c r="J8" s="116">
        <v>0.347316833804329</v>
      </c>
      <c r="K8" s="401">
        <v>0.507</v>
      </c>
    </row>
    <row r="9" spans="4:11" ht="3.75" customHeight="1">
      <c r="D9" s="116"/>
      <c r="E9" s="116"/>
      <c r="F9" s="400"/>
      <c r="G9" s="400"/>
      <c r="H9" s="400"/>
      <c r="I9" s="400"/>
      <c r="J9" s="400"/>
      <c r="K9" s="401"/>
    </row>
    <row r="10" spans="2:11" ht="12.75" customHeight="1">
      <c r="B10" s="34" t="s">
        <v>190</v>
      </c>
      <c r="D10" s="12"/>
      <c r="E10" s="12"/>
      <c r="F10" s="12"/>
      <c r="G10" s="397"/>
      <c r="H10" s="397"/>
      <c r="I10" s="397"/>
      <c r="J10" s="397"/>
      <c r="K10" s="331"/>
    </row>
    <row r="11" spans="3:11" ht="12.75" customHeight="1">
      <c r="C11" s="64" t="s">
        <v>207</v>
      </c>
      <c r="D11" s="116">
        <v>0.244</v>
      </c>
      <c r="E11" s="116">
        <v>0.251</v>
      </c>
      <c r="F11" s="400">
        <v>0.307</v>
      </c>
      <c r="G11" s="400">
        <v>0.278</v>
      </c>
      <c r="H11" s="116">
        <v>0.271289651878229</v>
      </c>
      <c r="I11" s="116">
        <v>0.295</v>
      </c>
      <c r="J11" s="116">
        <v>0.300058007386638</v>
      </c>
      <c r="K11" s="401">
        <v>0.295</v>
      </c>
    </row>
    <row r="12" spans="3:11" ht="12.75" customHeight="1">
      <c r="C12" s="64" t="s">
        <v>126</v>
      </c>
      <c r="D12" s="116">
        <v>0.253</v>
      </c>
      <c r="E12" s="116">
        <v>0.202</v>
      </c>
      <c r="F12" s="400">
        <v>0.236</v>
      </c>
      <c r="G12" s="400">
        <v>0.229</v>
      </c>
      <c r="H12" s="116">
        <v>0.220518702584729</v>
      </c>
      <c r="I12" s="116">
        <v>0.192</v>
      </c>
      <c r="J12" s="116">
        <v>0.242555331096</v>
      </c>
      <c r="K12" s="401">
        <v>0.251</v>
      </c>
    </row>
    <row r="13" spans="3:11" ht="12.75" customHeight="1">
      <c r="C13" s="64" t="s">
        <v>261</v>
      </c>
      <c r="D13" s="116">
        <v>0.243</v>
      </c>
      <c r="E13" s="116">
        <v>0.26</v>
      </c>
      <c r="F13" s="400">
        <v>0.319</v>
      </c>
      <c r="G13" s="400">
        <v>0.287</v>
      </c>
      <c r="H13" s="116">
        <v>0.280679950644686</v>
      </c>
      <c r="I13" s="116">
        <v>0.314</v>
      </c>
      <c r="J13" s="116">
        <v>0.311509615057458</v>
      </c>
      <c r="K13" s="401">
        <v>0.304</v>
      </c>
    </row>
    <row r="14" spans="4:11" ht="3.75" customHeight="1">
      <c r="D14" s="116"/>
      <c r="E14" s="116"/>
      <c r="F14" s="400"/>
      <c r="G14" s="400"/>
      <c r="H14" s="400"/>
      <c r="I14" s="400"/>
      <c r="J14" s="400"/>
      <c r="K14" s="401"/>
    </row>
    <row r="15" spans="2:11" ht="12.75" customHeight="1">
      <c r="B15" s="398" t="s">
        <v>436</v>
      </c>
      <c r="D15" s="12"/>
      <c r="E15" s="12"/>
      <c r="F15" s="12"/>
      <c r="G15" s="397"/>
      <c r="H15" s="397"/>
      <c r="I15" s="397"/>
      <c r="J15" s="397"/>
      <c r="K15" s="331"/>
    </row>
    <row r="16" spans="3:11" ht="12.75" customHeight="1">
      <c r="C16" s="64" t="s">
        <v>207</v>
      </c>
      <c r="D16" s="116">
        <v>0.282</v>
      </c>
      <c r="E16" s="116">
        <v>0.262</v>
      </c>
      <c r="F16" s="400">
        <v>0.258</v>
      </c>
      <c r="G16" s="400">
        <v>0.385</v>
      </c>
      <c r="H16" s="116">
        <v>0.277567763805956</v>
      </c>
      <c r="I16" s="116">
        <v>0.344</v>
      </c>
      <c r="J16" s="116">
        <v>0.341066230492764</v>
      </c>
      <c r="K16" s="401">
        <v>0.329</v>
      </c>
    </row>
    <row r="17" spans="3:11" ht="12.75" customHeight="1">
      <c r="C17" s="64" t="s">
        <v>126</v>
      </c>
      <c r="D17" s="116">
        <v>0.189</v>
      </c>
      <c r="E17" s="116">
        <v>0.195</v>
      </c>
      <c r="F17" s="400">
        <v>0.199</v>
      </c>
      <c r="G17" s="400">
        <v>0.254</v>
      </c>
      <c r="H17" s="116">
        <v>0.190212876036972</v>
      </c>
      <c r="I17" s="116">
        <v>0.209</v>
      </c>
      <c r="J17" s="116">
        <v>0.225722920796674</v>
      </c>
      <c r="K17" s="401">
        <v>0.242</v>
      </c>
    </row>
    <row r="18" spans="3:11" ht="12.75" customHeight="1">
      <c r="C18" s="64" t="s">
        <v>261</v>
      </c>
      <c r="D18" s="116">
        <v>0.437</v>
      </c>
      <c r="E18" s="116">
        <v>0.373</v>
      </c>
      <c r="F18" s="400">
        <v>0.354</v>
      </c>
      <c r="G18" s="400">
        <v>0.594</v>
      </c>
      <c r="H18" s="116">
        <v>0.42025195270805</v>
      </c>
      <c r="I18" s="116">
        <v>0.564</v>
      </c>
      <c r="J18" s="116">
        <v>0.525695476075085</v>
      </c>
      <c r="K18" s="401">
        <v>0.463</v>
      </c>
    </row>
    <row r="19" spans="4:11" ht="3.75" customHeight="1">
      <c r="D19" s="14"/>
      <c r="E19" s="14"/>
      <c r="F19" s="14"/>
      <c r="G19" s="14"/>
      <c r="H19" s="14"/>
      <c r="I19" s="14"/>
      <c r="J19" s="92"/>
      <c r="K19" s="331"/>
    </row>
    <row r="20" spans="2:11" ht="12.75" customHeight="1">
      <c r="B20" s="34" t="s">
        <v>189</v>
      </c>
      <c r="D20" s="14"/>
      <c r="E20" s="14"/>
      <c r="F20" s="14"/>
      <c r="G20" s="14"/>
      <c r="H20" s="14"/>
      <c r="I20" s="14"/>
      <c r="J20" s="92"/>
      <c r="K20" s="331"/>
    </row>
    <row r="21" spans="3:11" ht="12.75" customHeight="1">
      <c r="C21" s="64" t="s">
        <v>207</v>
      </c>
      <c r="D21" s="116">
        <v>0.401</v>
      </c>
      <c r="E21" s="116">
        <v>0.385</v>
      </c>
      <c r="F21" s="400">
        <v>0.359</v>
      </c>
      <c r="G21" s="400">
        <v>0.376</v>
      </c>
      <c r="H21" s="116">
        <v>0.398099178542764</v>
      </c>
      <c r="I21" s="116">
        <v>0.354</v>
      </c>
      <c r="J21" s="116">
        <v>0.359361193210246</v>
      </c>
      <c r="K21" s="401">
        <v>0.372</v>
      </c>
    </row>
    <row r="22" spans="3:11" ht="12.75" customHeight="1">
      <c r="C22" s="64" t="s">
        <v>126</v>
      </c>
      <c r="D22" s="116">
        <v>0.155</v>
      </c>
      <c r="E22" s="116">
        <v>0.161</v>
      </c>
      <c r="F22" s="400">
        <v>0.168</v>
      </c>
      <c r="G22" s="400">
        <v>0.158</v>
      </c>
      <c r="H22" s="116">
        <v>0.162709437240511</v>
      </c>
      <c r="I22" s="116">
        <v>0.17</v>
      </c>
      <c r="J22" s="116">
        <v>0.179685425234778</v>
      </c>
      <c r="K22" s="401">
        <v>0.181</v>
      </c>
    </row>
    <row r="23" spans="2:11" ht="12.75" customHeight="1">
      <c r="B23" s="17"/>
      <c r="C23" s="64" t="s">
        <v>261</v>
      </c>
      <c r="D23" s="116">
        <v>0.613</v>
      </c>
      <c r="E23" s="116">
        <v>0.591</v>
      </c>
      <c r="F23" s="400">
        <v>0.543</v>
      </c>
      <c r="G23" s="400">
        <v>0.591</v>
      </c>
      <c r="H23" s="116">
        <v>0.645144596704864</v>
      </c>
      <c r="I23" s="116">
        <v>0.554</v>
      </c>
      <c r="J23" s="116">
        <v>0.558163041112152</v>
      </c>
      <c r="K23" s="401">
        <v>0.59</v>
      </c>
    </row>
    <row r="24" spans="2:11" ht="3.75" customHeight="1">
      <c r="B24" s="17"/>
      <c r="D24" s="116"/>
      <c r="E24" s="116"/>
      <c r="F24" s="400"/>
      <c r="G24" s="400"/>
      <c r="H24" s="400"/>
      <c r="I24" s="400"/>
      <c r="J24" s="400"/>
      <c r="K24" s="401"/>
    </row>
    <row r="25" spans="2:11" ht="12.75" customHeight="1">
      <c r="B25" s="402" t="s">
        <v>438</v>
      </c>
      <c r="C25" s="403"/>
      <c r="D25" s="116"/>
      <c r="E25" s="116"/>
      <c r="F25" s="400"/>
      <c r="G25" s="400"/>
      <c r="H25" s="400"/>
      <c r="I25" s="400"/>
      <c r="J25" s="400"/>
      <c r="K25" s="401"/>
    </row>
    <row r="26" spans="2:11" ht="12.75" customHeight="1">
      <c r="B26" s="403"/>
      <c r="C26" s="403" t="s">
        <v>207</v>
      </c>
      <c r="D26" s="116">
        <v>0.531</v>
      </c>
      <c r="E26" s="116">
        <v>0.508</v>
      </c>
      <c r="F26" s="400">
        <v>0.479</v>
      </c>
      <c r="G26" s="400">
        <v>0.488</v>
      </c>
      <c r="H26" s="116">
        <v>0.289716941876466</v>
      </c>
      <c r="I26" s="116">
        <v>0.415</v>
      </c>
      <c r="J26" s="116">
        <v>0.400361078738353</v>
      </c>
      <c r="K26" s="401">
        <v>0.411097376224249</v>
      </c>
    </row>
    <row r="27" spans="2:11" ht="12.75" customHeight="1">
      <c r="B27" s="403"/>
      <c r="C27" s="403" t="s">
        <v>126</v>
      </c>
      <c r="D27" s="116">
        <v>0.295</v>
      </c>
      <c r="E27" s="116">
        <v>0.333</v>
      </c>
      <c r="F27" s="400">
        <v>0.331</v>
      </c>
      <c r="G27" s="400">
        <v>0.343</v>
      </c>
      <c r="H27" s="116">
        <v>0.340211863400779</v>
      </c>
      <c r="I27" s="116">
        <v>0.334</v>
      </c>
      <c r="J27" s="116">
        <v>0.294642046671532</v>
      </c>
      <c r="K27" s="401">
        <v>0.257302863019596</v>
      </c>
    </row>
    <row r="28" spans="2:11" ht="12.75" customHeight="1">
      <c r="B28" s="404"/>
      <c r="C28" s="403" t="s">
        <v>261</v>
      </c>
      <c r="D28" s="116">
        <v>0.581</v>
      </c>
      <c r="E28" s="116">
        <v>0.553</v>
      </c>
      <c r="F28" s="400">
        <v>0.523</v>
      </c>
      <c r="G28" s="400">
        <v>0.54</v>
      </c>
      <c r="H28" s="116">
        <v>0.269974105869685</v>
      </c>
      <c r="I28" s="116">
        <v>0.449</v>
      </c>
      <c r="J28" s="116">
        <v>0.44652746768347</v>
      </c>
      <c r="K28" s="401">
        <v>0.4835142469636</v>
      </c>
    </row>
    <row r="29" spans="2:11" ht="3.75" customHeight="1">
      <c r="B29" s="17"/>
      <c r="D29" s="116"/>
      <c r="E29" s="116"/>
      <c r="F29" s="400"/>
      <c r="G29" s="400"/>
      <c r="H29" s="400"/>
      <c r="I29" s="400"/>
      <c r="J29" s="400"/>
      <c r="K29" s="401"/>
    </row>
    <row r="30" spans="2:11" ht="12.75" customHeight="1">
      <c r="B30" s="34" t="s">
        <v>147</v>
      </c>
      <c r="D30" s="12"/>
      <c r="E30" s="12"/>
      <c r="F30" s="12"/>
      <c r="G30" s="397"/>
      <c r="H30" s="397"/>
      <c r="I30" s="397"/>
      <c r="J30" s="397"/>
      <c r="K30" s="331"/>
    </row>
    <row r="31" spans="3:11" ht="12.75" customHeight="1">
      <c r="C31" s="64" t="s">
        <v>207</v>
      </c>
      <c r="D31" s="116">
        <v>0.388</v>
      </c>
      <c r="E31" s="116">
        <v>0.414</v>
      </c>
      <c r="F31" s="400">
        <v>0.467</v>
      </c>
      <c r="G31" s="400">
        <v>0.509</v>
      </c>
      <c r="H31" s="116">
        <v>0.570988306018567</v>
      </c>
      <c r="I31" s="116">
        <v>0.632</v>
      </c>
      <c r="J31" s="116">
        <v>0.691952219371577</v>
      </c>
      <c r="K31" s="401">
        <v>0.778</v>
      </c>
    </row>
    <row r="32" spans="3:11" ht="12.75" customHeight="1">
      <c r="C32" s="64" t="s">
        <v>126</v>
      </c>
      <c r="D32" s="116">
        <v>0.248</v>
      </c>
      <c r="E32" s="116">
        <v>0.232</v>
      </c>
      <c r="F32" s="400">
        <v>0.211</v>
      </c>
      <c r="G32" s="400">
        <v>0.28</v>
      </c>
      <c r="H32" s="116">
        <v>0.218567779669772</v>
      </c>
      <c r="I32" s="116">
        <v>0.224</v>
      </c>
      <c r="J32" s="116">
        <v>0.206837359092438</v>
      </c>
      <c r="K32" s="401">
        <v>0.195</v>
      </c>
    </row>
    <row r="33" spans="2:11" ht="12.75" customHeight="1">
      <c r="B33" s="17"/>
      <c r="C33" s="64" t="s">
        <v>261</v>
      </c>
      <c r="D33" s="116">
        <v>0.396</v>
      </c>
      <c r="E33" s="116">
        <v>0.424</v>
      </c>
      <c r="F33" s="400">
        <v>0.481</v>
      </c>
      <c r="G33" s="400">
        <v>0.521</v>
      </c>
      <c r="H33" s="116">
        <v>0.588235554294413</v>
      </c>
      <c r="I33" s="116">
        <v>0.652</v>
      </c>
      <c r="J33" s="116">
        <v>0.71613970133044</v>
      </c>
      <c r="K33" s="401">
        <v>0.808</v>
      </c>
    </row>
    <row r="34" spans="2:11" ht="3.75" customHeight="1">
      <c r="B34" s="17"/>
      <c r="D34" s="116"/>
      <c r="E34" s="116"/>
      <c r="F34" s="405"/>
      <c r="G34" s="400"/>
      <c r="H34" s="400"/>
      <c r="I34" s="400"/>
      <c r="J34" s="400"/>
      <c r="K34" s="401"/>
    </row>
    <row r="35" spans="2:11" ht="12.75" customHeight="1">
      <c r="B35" s="398" t="s">
        <v>437</v>
      </c>
      <c r="D35" s="12"/>
      <c r="E35" s="12"/>
      <c r="F35" s="12"/>
      <c r="G35" s="397"/>
      <c r="H35" s="397"/>
      <c r="I35" s="397"/>
      <c r="J35" s="397"/>
      <c r="K35" s="331"/>
    </row>
    <row r="36" spans="3:11" ht="12.75" customHeight="1">
      <c r="C36" s="64" t="s">
        <v>207</v>
      </c>
      <c r="D36" s="116">
        <v>0.769</v>
      </c>
      <c r="E36" s="116">
        <v>0.439</v>
      </c>
      <c r="F36" s="400">
        <v>0.397</v>
      </c>
      <c r="G36" s="400">
        <v>0.356</v>
      </c>
      <c r="H36" s="116">
        <v>0.4106173648192</v>
      </c>
      <c r="I36" s="116">
        <v>0.488</v>
      </c>
      <c r="J36" s="116">
        <v>0.367749947695289</v>
      </c>
      <c r="K36" s="401">
        <v>0.412</v>
      </c>
    </row>
    <row r="37" spans="3:11" ht="12.75" customHeight="1">
      <c r="C37" s="64" t="s">
        <v>126</v>
      </c>
      <c r="D37" s="116">
        <v>0.1</v>
      </c>
      <c r="E37" s="116">
        <v>0.095</v>
      </c>
      <c r="F37" s="400">
        <v>0.101</v>
      </c>
      <c r="G37" s="400">
        <v>0.095</v>
      </c>
      <c r="H37" s="116">
        <v>0.0882709119556823</v>
      </c>
      <c r="I37" s="116">
        <v>0.092</v>
      </c>
      <c r="J37" s="116">
        <v>0.100473381244078</v>
      </c>
      <c r="K37" s="401">
        <v>0.083</v>
      </c>
    </row>
    <row r="38" spans="2:11" ht="12.75" customHeight="1">
      <c r="B38" s="17"/>
      <c r="C38" s="64" t="s">
        <v>261</v>
      </c>
      <c r="D38" s="116">
        <v>0.863</v>
      </c>
      <c r="E38" s="116">
        <v>0.488</v>
      </c>
      <c r="F38" s="400">
        <v>0.439</v>
      </c>
      <c r="G38" s="400">
        <v>0.392</v>
      </c>
      <c r="H38" s="116">
        <v>0.452685889104138</v>
      </c>
      <c r="I38" s="116">
        <v>0.539</v>
      </c>
      <c r="J38" s="116">
        <v>0.400855257719477</v>
      </c>
      <c r="K38" s="401">
        <v>0.451</v>
      </c>
    </row>
    <row r="39" spans="2:11" ht="3.75" customHeight="1">
      <c r="B39" s="17"/>
      <c r="D39" s="406"/>
      <c r="E39" s="406"/>
      <c r="F39" s="406"/>
      <c r="G39" s="406"/>
      <c r="H39" s="406"/>
      <c r="I39" s="406"/>
      <c r="J39" s="406"/>
      <c r="K39" s="407"/>
    </row>
    <row r="40" spans="4:11" ht="3.75" customHeight="1">
      <c r="D40" s="408"/>
      <c r="E40" s="408"/>
      <c r="F40" s="408"/>
      <c r="G40" s="408"/>
      <c r="H40" s="408"/>
      <c r="I40" s="408"/>
      <c r="J40" s="408"/>
      <c r="K40" s="409"/>
    </row>
    <row r="41" spans="2:11" ht="12.75" customHeight="1">
      <c r="B41" s="9" t="s">
        <v>85</v>
      </c>
      <c r="C41" s="34"/>
      <c r="D41" s="410"/>
      <c r="E41" s="410"/>
      <c r="F41" s="410"/>
      <c r="G41" s="410"/>
      <c r="H41" s="64"/>
      <c r="I41" s="64"/>
      <c r="J41" s="64"/>
      <c r="K41" s="34"/>
    </row>
    <row r="42" spans="2:11" ht="12.75" customHeight="1">
      <c r="B42" s="279" t="s">
        <v>76</v>
      </c>
      <c r="C42" s="718" t="s">
        <v>2</v>
      </c>
      <c r="D42" s="719"/>
      <c r="E42" s="719"/>
      <c r="F42" s="719"/>
      <c r="G42" s="719"/>
      <c r="H42" s="719"/>
      <c r="I42" s="719"/>
      <c r="J42" s="719"/>
      <c r="K42" s="719"/>
    </row>
    <row r="43" spans="2:11" ht="12.75" customHeight="1">
      <c r="B43" s="181"/>
      <c r="C43" s="719"/>
      <c r="D43" s="719"/>
      <c r="E43" s="719"/>
      <c r="F43" s="719"/>
      <c r="G43" s="719"/>
      <c r="H43" s="719"/>
      <c r="I43" s="719"/>
      <c r="J43" s="719"/>
      <c r="K43" s="719"/>
    </row>
    <row r="44" spans="2:11" ht="12.75" customHeight="1">
      <c r="B44" s="181"/>
      <c r="C44" s="719"/>
      <c r="D44" s="719"/>
      <c r="E44" s="719"/>
      <c r="F44" s="719"/>
      <c r="G44" s="719"/>
      <c r="H44" s="719"/>
      <c r="I44" s="719"/>
      <c r="J44" s="719"/>
      <c r="K44" s="719"/>
    </row>
    <row r="45" spans="2:12" s="396" customFormat="1" ht="12.75" customHeight="1">
      <c r="B45" s="279" t="s">
        <v>77</v>
      </c>
      <c r="C45" s="714" t="s">
        <v>138</v>
      </c>
      <c r="D45" s="715"/>
      <c r="E45" s="715"/>
      <c r="F45" s="715"/>
      <c r="G45" s="715"/>
      <c r="H45" s="715"/>
      <c r="I45" s="715"/>
      <c r="J45" s="715"/>
      <c r="K45" s="715"/>
      <c r="L45" s="410"/>
    </row>
    <row r="46" spans="3:11" ht="12.75" customHeight="1">
      <c r="C46" s="673"/>
      <c r="D46" s="673"/>
      <c r="E46" s="673"/>
      <c r="F46" s="673"/>
      <c r="G46" s="673"/>
      <c r="H46" s="673"/>
      <c r="I46" s="673"/>
      <c r="J46" s="673"/>
      <c r="K46" s="673"/>
    </row>
    <row r="47" spans="2:11" ht="12.75" customHeight="1">
      <c r="B47" s="279" t="s">
        <v>78</v>
      </c>
      <c r="C47" s="713" t="s">
        <v>226</v>
      </c>
      <c r="D47" s="668"/>
      <c r="E47" s="668"/>
      <c r="F47" s="668"/>
      <c r="G47" s="668"/>
      <c r="H47" s="668"/>
      <c r="I47" s="668"/>
      <c r="J47" s="668"/>
      <c r="K47" s="668"/>
    </row>
    <row r="48" spans="2:12" ht="12.75" customHeight="1">
      <c r="B48" s="279" t="s">
        <v>79</v>
      </c>
      <c r="C48" s="712" t="s">
        <v>205</v>
      </c>
      <c r="D48" s="676"/>
      <c r="E48" s="676"/>
      <c r="F48" s="676"/>
      <c r="G48" s="676"/>
      <c r="H48" s="676"/>
      <c r="I48" s="676"/>
      <c r="J48" s="676"/>
      <c r="K48" s="676"/>
      <c r="L48" s="676"/>
    </row>
    <row r="49" spans="3:12" ht="12.75" customHeight="1">
      <c r="C49" s="676"/>
      <c r="D49" s="676"/>
      <c r="E49" s="676"/>
      <c r="F49" s="676"/>
      <c r="G49" s="676"/>
      <c r="H49" s="676"/>
      <c r="I49" s="676"/>
      <c r="J49" s="676"/>
      <c r="K49" s="676"/>
      <c r="L49" s="676"/>
    </row>
  </sheetData>
  <sheetProtection/>
  <mergeCells count="5">
    <mergeCell ref="C48:L49"/>
    <mergeCell ref="C47:K47"/>
    <mergeCell ref="C45:K46"/>
    <mergeCell ref="D1:K1"/>
    <mergeCell ref="C42:K44"/>
  </mergeCells>
  <conditionalFormatting sqref="V60:V61 V131:V132 K131:K132 E132:J133 D131:D132 D60:K61">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300" verticalDpi="300" orientation="portrait" scale="69" r:id="rId1"/>
  <headerFooter alignWithMargins="0">
    <oddHeader>&amp;LVodafone Group Plc&amp;C08 Churn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Booker, Leona, Vodafone Group</dc:creator>
  <cp:keywords/>
  <dc:description/>
  <cp:lastModifiedBy>Booker, Leona, VF-Group</cp:lastModifiedBy>
  <cp:lastPrinted>2012-05-23T09:11:36Z</cp:lastPrinted>
  <dcterms:created xsi:type="dcterms:W3CDTF">2012-05-10T08:15:23Z</dcterms:created>
  <dcterms:modified xsi:type="dcterms:W3CDTF">2012-05-23T09:26:10Z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1829661207</vt:i4>
  </property>
  <property fmtid="{D5CDD505-2E9C-101B-9397-08002B2CF9AE}" pid="3" name="_NewReviewCycle">
    <vt:lpwstr/>
  </property>
  <property fmtid="{D5CDD505-2E9C-101B-9397-08002B2CF9AE}" pid="4" name="_EmailSubject">
    <vt:lpwstr>Vodafone Group Full Year Results</vt:lpwstr>
  </property>
  <property fmtid="{D5CDD505-2E9C-101B-9397-08002B2CF9AE}" pid="5" name="_AuthorEmail">
    <vt:lpwstr>Leona.Booker@vodafone.com</vt:lpwstr>
  </property>
  <property fmtid="{D5CDD505-2E9C-101B-9397-08002B2CF9AE}" pid="6" name="_AuthorEmailDisplayName">
    <vt:lpwstr>Booker, Leona, Vodafone Group</vt:lpwstr>
  </property>
</Properties>
</file>